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\Dokumenty\Zakázky\____B0763 - Brno - UT - A2002_NMB\EDIT\Vytapeni\rozpocty\"/>
    </mc:Choice>
  </mc:AlternateContent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SO14 R25076302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'SO14 R2507630201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'SO14 R2507630201 Pol'!$A$1:$Y$84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G42" i="1"/>
  <c r="F42" i="1"/>
  <c r="G41" i="1"/>
  <c r="F41" i="1"/>
  <c r="G39" i="1"/>
  <c r="F39" i="1"/>
  <c r="G83" i="12"/>
  <c r="O8" i="12"/>
  <c r="G9" i="12"/>
  <c r="I9" i="12"/>
  <c r="I8" i="12" s="1"/>
  <c r="K9" i="12"/>
  <c r="K8" i="12" s="1"/>
  <c r="M9" i="12"/>
  <c r="O9" i="12"/>
  <c r="Q9" i="12"/>
  <c r="Q8" i="12" s="1"/>
  <c r="V9" i="12"/>
  <c r="G13" i="12"/>
  <c r="I13" i="12"/>
  <c r="K13" i="12"/>
  <c r="M13" i="12"/>
  <c r="O13" i="12"/>
  <c r="Q13" i="12"/>
  <c r="V13" i="12"/>
  <c r="G15" i="12"/>
  <c r="AF83" i="12" s="1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V8" i="12" s="1"/>
  <c r="G19" i="12"/>
  <c r="M19" i="12" s="1"/>
  <c r="I19" i="12"/>
  <c r="K19" i="12"/>
  <c r="O19" i="12"/>
  <c r="Q19" i="12"/>
  <c r="V19" i="12"/>
  <c r="G22" i="12"/>
  <c r="I22" i="12"/>
  <c r="I21" i="12" s="1"/>
  <c r="K22" i="12"/>
  <c r="K21" i="12" s="1"/>
  <c r="M22" i="12"/>
  <c r="O22" i="12"/>
  <c r="Q22" i="12"/>
  <c r="Q21" i="12" s="1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V21" i="12" s="1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O21" i="12" s="1"/>
  <c r="Q27" i="12"/>
  <c r="V27" i="12"/>
  <c r="G29" i="12"/>
  <c r="I29" i="12"/>
  <c r="I28" i="12" s="1"/>
  <c r="K29" i="12"/>
  <c r="K28" i="12" s="1"/>
  <c r="M29" i="12"/>
  <c r="O29" i="12"/>
  <c r="O28" i="12" s="1"/>
  <c r="Q29" i="12"/>
  <c r="V29" i="12"/>
  <c r="G31" i="12"/>
  <c r="G28" i="12" s="1"/>
  <c r="I31" i="12"/>
  <c r="K31" i="12"/>
  <c r="M31" i="12"/>
  <c r="O31" i="12"/>
  <c r="Q31" i="12"/>
  <c r="V31" i="12"/>
  <c r="V28" i="12" s="1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Q28" i="12" s="1"/>
  <c r="V35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3" i="12"/>
  <c r="G42" i="12" s="1"/>
  <c r="I43" i="12"/>
  <c r="I42" i="12" s="1"/>
  <c r="K43" i="12"/>
  <c r="M43" i="12"/>
  <c r="O43" i="12"/>
  <c r="Q43" i="12"/>
  <c r="V43" i="12"/>
  <c r="V42" i="12" s="1"/>
  <c r="G46" i="12"/>
  <c r="M46" i="12" s="1"/>
  <c r="I46" i="12"/>
  <c r="K46" i="12"/>
  <c r="O46" i="12"/>
  <c r="Q46" i="12"/>
  <c r="Q42" i="12" s="1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O42" i="12" s="1"/>
  <c r="Q50" i="12"/>
  <c r="V50" i="12"/>
  <c r="G52" i="12"/>
  <c r="I52" i="12"/>
  <c r="K52" i="12"/>
  <c r="M52" i="12"/>
  <c r="O52" i="12"/>
  <c r="Q52" i="12"/>
  <c r="V52" i="12"/>
  <c r="G54" i="12"/>
  <c r="M54" i="12" s="1"/>
  <c r="I54" i="12"/>
  <c r="K54" i="12"/>
  <c r="K42" i="12" s="1"/>
  <c r="O54" i="12"/>
  <c r="Q54" i="12"/>
  <c r="V54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M64" i="12" s="1"/>
  <c r="I65" i="12"/>
  <c r="K65" i="12"/>
  <c r="K64" i="12" s="1"/>
  <c r="O65" i="12"/>
  <c r="Q65" i="12"/>
  <c r="Q64" i="12" s="1"/>
  <c r="V65" i="12"/>
  <c r="V64" i="12" s="1"/>
  <c r="G66" i="12"/>
  <c r="I66" i="12"/>
  <c r="K66" i="12"/>
  <c r="M66" i="12"/>
  <c r="O66" i="12"/>
  <c r="O64" i="12" s="1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3" i="12"/>
  <c r="I73" i="12"/>
  <c r="I64" i="12" s="1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Q77" i="12"/>
  <c r="G78" i="12"/>
  <c r="M78" i="12" s="1"/>
  <c r="M77" i="12" s="1"/>
  <c r="I78" i="12"/>
  <c r="I77" i="12" s="1"/>
  <c r="K78" i="12"/>
  <c r="K77" i="12" s="1"/>
  <c r="O78" i="12"/>
  <c r="O77" i="12" s="1"/>
  <c r="Q78" i="12"/>
  <c r="V78" i="12"/>
  <c r="G80" i="12"/>
  <c r="G77" i="12" s="1"/>
  <c r="I80" i="12"/>
  <c r="K80" i="12"/>
  <c r="M80" i="12"/>
  <c r="O80" i="12"/>
  <c r="Q80" i="12"/>
  <c r="V80" i="12"/>
  <c r="V77" i="12" s="1"/>
  <c r="AE83" i="12"/>
  <c r="I20" i="1"/>
  <c r="I19" i="1"/>
  <c r="I18" i="1"/>
  <c r="I16" i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I59" i="1" l="1"/>
  <c r="J56" i="1" s="1"/>
  <c r="J58" i="1"/>
  <c r="J53" i="1"/>
  <c r="I17" i="1"/>
  <c r="I21" i="1" s="1"/>
  <c r="G26" i="1"/>
  <c r="A26" i="1"/>
  <c r="G28" i="1"/>
  <c r="G23" i="1"/>
  <c r="M8" i="12"/>
  <c r="M28" i="12"/>
  <c r="M42" i="12"/>
  <c r="M21" i="12"/>
  <c r="G21" i="12"/>
  <c r="G8" i="12"/>
  <c r="G64" i="12"/>
  <c r="J54" i="1"/>
  <c r="J55" i="1"/>
  <c r="J42" i="1"/>
  <c r="J39" i="1"/>
  <c r="J43" i="1" s="1"/>
  <c r="J41" i="1"/>
  <c r="H43" i="1"/>
  <c r="J28" i="1"/>
  <c r="J26" i="1"/>
  <c r="G38" i="1"/>
  <c r="F38" i="1"/>
  <c r="J23" i="1"/>
  <c r="J24" i="1"/>
  <c r="J25" i="1"/>
  <c r="J27" i="1"/>
  <c r="E24" i="1"/>
  <c r="E26" i="1"/>
  <c r="J57" i="1" l="1"/>
  <c r="J59" i="1" s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<sst xmlns="http://schemas.openxmlformats.org/spreadsheetml/2006/main" count="575" uniqueCount="238">
  <si>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</si>
  <si>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</si>
  <si>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</si>
  <si>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</si>
  <si>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</si>
  <si>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</si>
  <si>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</si>
  <si>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</si>
  <si>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</si>
  <si>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</si>
  <si>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</si>
  <si>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</si>
  <si>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</si>
  <si>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</si>
  <si>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</si>
  <si>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</si>
  <si>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</si>
  <si>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</si>
  <si>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</si>
  <si>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</si>
  <si>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</si>
  <si>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</si>
  <si>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</si>
  <si>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</si>
  <si>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</si>
  <si>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</si>
  <si>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</si>
  <si>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</si>
  <si>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</si>
  <si>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</si>
  <si>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</si>
  <si>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</si>
  <si>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</si>
  <si>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</si>
  <si>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</si>
  <si>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</si>
  <si>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</si>
  <si>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</si>
  <si>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</si>
  <si>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</si>
  <si>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</si>
  <si>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</si>
  <si>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</si>
  <si>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R2507630201</t>
  </si>
  <si>
    <t>D.1.4.2.3 vytápění</t>
  </si>
  <si>
    <t>SO14</t>
  </si>
  <si>
    <t>Lůžkové oddělení 2.NP</t>
  </si>
  <si>
    <t>Objekt:</t>
  </si>
  <si>
    <t>Rozpočet:</t>
  </si>
  <si>
    <t>0763</t>
  </si>
  <si>
    <t>NMB Brno</t>
  </si>
  <si>
    <t>Stavba</t>
  </si>
  <si>
    <t>Stavební objekt</t>
  </si>
  <si>
    <t>Celkem za stavbu</t>
  </si>
  <si>
    <t>CZK</t>
  </si>
  <si>
    <t>#POPS</t>
  </si>
  <si>
    <t>Popis stavby: 0763 - NMB Brno</t>
  </si>
  <si>
    <t>#POPO</t>
  </si>
  <si>
    <t>Popis objektu: SO14 - Lůžkové oddělení 2.NP</t>
  </si>
  <si>
    <t>#POPR</t>
  </si>
  <si>
    <t>Popis rozpočtu: R2507630201 - D.1.4.2.3 vytápění</t>
  </si>
  <si>
    <t>Rekapitulace dílů</t>
  </si>
  <si>
    <t>Typ dílu</t>
  </si>
  <si>
    <t>713</t>
  </si>
  <si>
    <t>Izolace tepelné</t>
  </si>
  <si>
    <t>730</t>
  </si>
  <si>
    <t>Ústřední vytápění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</si>
  <si>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</si>
  <si>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</si>
  <si>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</si>
  <si>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</si>
  <si>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</si>
  <si>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</si>
  <si>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</si>
  <si>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</si>
  <si>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</si>
  <si>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</si>
  <si>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</si>
  <si>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</si>
  <si>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</si>
  <si>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</si>
  <si>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</si>
  <si>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</si>
  <si>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</si>
  <si>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</si>
  <si>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</si>
  <si>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</si>
  <si>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</si>
  <si>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</si>
  <si>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</si>
  <si>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</si>
  <si>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</si>
  <si>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</si>
  <si>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</si>
  <si>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</si>
  <si>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</si>
  <si>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</si>
  <si>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</si>
  <si>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</si>
  <si>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</si>
  <si>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</si>
  <si>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</si>
  <si>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</si>
  <si>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</si>
  <si>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</si>
  <si>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</si>
  <si>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713410001</t>
  </si>
  <si>
    <t>Izolace tepelná potrubí do dn 50</t>
  </si>
  <si>
    <t>m</t>
  </si>
  <si>
    <t>Vlastní</t>
  </si>
  <si>
    <t>Indiv</t>
  </si>
  <si>
    <t>Práce</t>
  </si>
  <si>
    <t>Bižná</t>
  </si>
  <si>
    <t>POL1_0</t>
  </si>
  <si>
    <t>Odkaz na mn. položky pořadí 2 : 92,00000</t>
  </si>
  <si>
    <t>VV</t>
  </si>
  <si>
    <t>Odkaz na mn. položky pořadí 3 : 20,00000</t>
  </si>
  <si>
    <t>Odkaz na mn. položky pořadí 4 : 17,00000</t>
  </si>
  <si>
    <t>631547012R</t>
  </si>
  <si>
    <t>pouzdro potrubní řezané; minerální vlákno; povrchová úprava Al fólie se skelnou mřížkou; vnitřní průměr 18,0 mm; tl. izolace 20,0 mm; provozní teplota  do 250 °C; tepelná vodivost (10°C) 0,0330 W/mK; tepelná vodivost (50°C) 0,037 W/mK</t>
  </si>
  <si>
    <t>SPCM</t>
  </si>
  <si>
    <t>RTS 25/ I</t>
  </si>
  <si>
    <t>Specifikace</t>
  </si>
  <si>
    <t>POL3_</t>
  </si>
  <si>
    <t>Odkaz na mn. položky pořadí 12 : 92,00000</t>
  </si>
  <si>
    <t>Odkaz na mn. položky pořadí 13 : 20,00000</t>
  </si>
  <si>
    <t>631547013R</t>
  </si>
  <si>
    <t>pouzdro potrubní řezané; minerální vlákno; povrchová úprava Al fólie se skelnou mřížkou; vnitřní průměr 22,0 mm; tl. izolace 20,0 mm; provozní teplota  do 250 °C; tepelná vodivost (10°C) 0,0330 W/mK; tepelná vodivost (50°C) 0,037 W/mK</t>
  </si>
  <si>
    <t>Odkaz na mn. položky pořadí 14 : 17,00000</t>
  </si>
  <si>
    <t>998713201R00</t>
  </si>
  <si>
    <t>Přesun hmot pro izolace tepelné v objektech výšky do 6 m</t>
  </si>
  <si>
    <t>800-713</t>
  </si>
  <si>
    <t>Přesun hmot</t>
  </si>
  <si>
    <t>POL7_</t>
  </si>
  <si>
    <t>50 m vodorovně</t>
  </si>
  <si>
    <t>SPI</t>
  </si>
  <si>
    <t>32</t>
  </si>
  <si>
    <t>propláchnutí otopné soustavy</t>
  </si>
  <si>
    <t xml:space="preserve">hod   </t>
  </si>
  <si>
    <t>POL1_</t>
  </si>
  <si>
    <t>36S1</t>
  </si>
  <si>
    <t>napuštění otopné soustavy upravenou vodou</t>
  </si>
  <si>
    <t>POL1_7</t>
  </si>
  <si>
    <t>916_ B</t>
  </si>
  <si>
    <t>Doregulování tlaků, vyvážení topného systému</t>
  </si>
  <si>
    <t>950</t>
  </si>
  <si>
    <t>Hzs - Koordinace s ostatními profesemi</t>
  </si>
  <si>
    <t>hod</t>
  </si>
  <si>
    <t>HZS</t>
  </si>
  <si>
    <t>POL10_</t>
  </si>
  <si>
    <t>904      R01</t>
  </si>
  <si>
    <t>Hzs-zkousky v ramci montaz.praci, Komplexni vyzkouseni</t>
  </si>
  <si>
    <t>h</t>
  </si>
  <si>
    <t>R-položka</t>
  </si>
  <si>
    <t>POL12_1</t>
  </si>
  <si>
    <t>904      R02</t>
  </si>
  <si>
    <t>Hzs-zkousky v ramci montaz.praci, Topná zkouška</t>
  </si>
  <si>
    <t>733178132RT1</t>
  </si>
  <si>
    <t>Potrubí pro vytápění a chlazení plastové vícevrstvé  potrubí PE-RT/ AL/ PE-RT, D 16 mm, s 2,0 mm, PN 10, lisovaný spoj s mosaznými tvarovkami</t>
  </si>
  <si>
    <t>800-731</t>
  </si>
  <si>
    <t>montáž a dodávka trubek a tvarovek, bez materiálu, bez lešení, bez zednické přípomoci, bez kotvení</t>
  </si>
  <si>
    <t>733178133RT1</t>
  </si>
  <si>
    <t>Potrubí pro vytápění a chlazení plastové vícevrstvé  potrubí PE-RT/ AL/ PE-RT, D 18 mm, s 2,0 mm, PN 10, lisovaný spoj s mosaznými tvarovkami</t>
  </si>
  <si>
    <t>733178134RT1</t>
  </si>
  <si>
    <t>Potrubí pro vytápění a chlazení plastové vícevrstvé  potrubí PE-RT/ AL/ PE-RT, D 20 mm, s 2,0 mm, PN 10, lisovaný spoj s mosaznými tvarovkami</t>
  </si>
  <si>
    <t>733190106R00</t>
  </si>
  <si>
    <t>Tlaková zkouška potrubí ocelových závitových, plastových, měděných do DN 32</t>
  </si>
  <si>
    <t>Včetně dodávky vody, uzavření a zabezpečení konců potrubí.</t>
  </si>
  <si>
    <t>POP</t>
  </si>
  <si>
    <t>011</t>
  </si>
  <si>
    <t>Protipož. ochrana -prostup stropem, stěnami   do DN 50, elastický protipožární tmel</t>
  </si>
  <si>
    <t>KUS</t>
  </si>
  <si>
    <t>998733201R00</t>
  </si>
  <si>
    <t>Přesun hmot pro rozvody potrubí v objektech výšky do 6 m</t>
  </si>
  <si>
    <t>734209103R00</t>
  </si>
  <si>
    <t>Montáž závitové armatury s jedním závitem, G 1/2", bez dodávky materiálu</t>
  </si>
  <si>
    <t>kus</t>
  </si>
  <si>
    <t>Odkaz na mn. položky pořadí 26 : 2,00000</t>
  </si>
  <si>
    <t>Odkaz na mn. položky pořadí 21 : 2,00000</t>
  </si>
  <si>
    <t>734209113R00</t>
  </si>
  <si>
    <t>Montáž závitové armatury se dvěma závity, G 1/2", bez dodávky materiálu</t>
  </si>
  <si>
    <t>Odkaz na mn. položky pořadí 24 : 2,00000</t>
  </si>
  <si>
    <t>734209114RM1</t>
  </si>
  <si>
    <t>Montáž závitové armatury se dvěma závity, G 3/4", včetně dodávky materiálu</t>
  </si>
  <si>
    <t>Odkaz na mn. položky pořadí 25 : 2,00000</t>
  </si>
  <si>
    <t>734211113R00</t>
  </si>
  <si>
    <t>Ventil odvzdušňovací, ruční, mosazný, PN 6, DN 10, včetně dodávky materiálu</t>
  </si>
  <si>
    <t>Odkaz na mn. položky pořadí 34 : 2,00000</t>
  </si>
  <si>
    <t>734266446B</t>
  </si>
  <si>
    <t>Šroubení dvoutr.rohov.termo. Multilux DN15- montáž</t>
  </si>
  <si>
    <t>Odkaz na mn. položky pořadí 27 : 6,00000</t>
  </si>
  <si>
    <t>48406070R</t>
  </si>
  <si>
    <t>příslušenství k radiátorům růžice litinová vrtaná; G 1 1/4" x 1/2"</t>
  </si>
  <si>
    <t>Odkaz na mn. položky pořadí 34 : 2,00000*2</t>
  </si>
  <si>
    <t>55113432.AR</t>
  </si>
  <si>
    <t>kohout kulový plnoprůtokový; PN 42; 1/2 "; ovládání páčka</t>
  </si>
  <si>
    <t>55113433.AR</t>
  </si>
  <si>
    <t>kohout kulový plnoprůtokový; PN 42; 3/4 "; ovládání páčka</t>
  </si>
  <si>
    <t>5512001863R</t>
  </si>
  <si>
    <t>ventil odvzdušňovací pro topení, klimatizace; automatický, se zpětným ventilem; 1/2"; PN 10; pracovní teplota do 120 ° C; médium voda, glykol - max. 30 %; těleso mosaz</t>
  </si>
  <si>
    <t>55121100051Rk</t>
  </si>
  <si>
    <t>Ventil Multilux Korado 2trub. soustava rohový Rp 1/2", včetně term.hlavice a krytky, bílá</t>
  </si>
  <si>
    <t>Odkaz na mn. položky pořadí 35 : 6,00000</t>
  </si>
  <si>
    <t>5513730620R</t>
  </si>
  <si>
    <t>hlavice termostatická s vestavěným čidlem, pro veřejné prostory; regulační rozsah 6,0 až 28,0 °C; ovládání ruční; provedení kapalinová</t>
  </si>
  <si>
    <t>7</t>
  </si>
  <si>
    <t>998734201R00</t>
  </si>
  <si>
    <t>Přesun hmot pro armatury v objektech výšky do 6 m</t>
  </si>
  <si>
    <t>735127110R00</t>
  </si>
  <si>
    <t>Otopná tělesa ocelová článková doplňkové práce  odpojení a připojení těles po nátěru</t>
  </si>
  <si>
    <t>m2</t>
  </si>
  <si>
    <t>735128110R00</t>
  </si>
  <si>
    <t>Otopná tělesa ocelová článková doplňkové práce  tlakové zkoušky</t>
  </si>
  <si>
    <t>Odkaz na mn. položky pořadí 33 : 7,20000</t>
  </si>
  <si>
    <t>735179110R00</t>
  </si>
  <si>
    <t>Otopná tělesa koupelnová montáž  topných žebříků, bez dodávky materiálu</t>
  </si>
  <si>
    <t>735192911R00</t>
  </si>
  <si>
    <t>Ostatní opravy otopných těles zpětná montáž otopných těles článkových  litinových</t>
  </si>
  <si>
    <t>3,6*2</t>
  </si>
  <si>
    <t>48450762B</t>
  </si>
  <si>
    <t>těleso otopné litinové článkové s čelní plochou 500/110, 20 článků, 3,6 m2</t>
  </si>
  <si>
    <t xml:space="preserve">ks    </t>
  </si>
  <si>
    <t>484518230R</t>
  </si>
  <si>
    <t>Těleso otopné s přirozeným prouděním - trubkové; materiál: uhlíková ocel; H = 1 500 mm; B = 30 mm; L = 450 mm; l = 50 mm; tvar trubky: kruhový; tepelný výkon (50) = 581 W</t>
  </si>
  <si>
    <t>48485492R</t>
  </si>
  <si>
    <t>příslušenství k radiátorům konzola</t>
  </si>
  <si>
    <t>54152720R</t>
  </si>
  <si>
    <t>tyč topná s integrovaným regulátorem teploty, bílá barva; výkon 200 W</t>
  </si>
  <si>
    <t>998735201R00</t>
  </si>
  <si>
    <t>Přesun hmot pro otopná tělesa v objektech výšky do 6 m</t>
  </si>
  <si>
    <t>783324140R00</t>
  </si>
  <si>
    <t>Nátěry otopných těles syntetické litinových radiátorů, základní + jednonásobné s 1x emailováním</t>
  </si>
  <si>
    <t>800-783</t>
  </si>
  <si>
    <t>Odkaz na mn. položky pořadí 30 : 15,00000</t>
  </si>
  <si>
    <t>783324240R00</t>
  </si>
  <si>
    <t>Nátěry otopných těles syntetické litinových radiátorů, základní + dvojnásobné s 1x emailováním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</si>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</sst>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C23" sqref="C23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uGXDnfn8nFMyaJ1Y96/rbdLkQu2q4PlSqklervS9q1hOPJfzTGv0Abh9RTU0tgDmGjeXs12Q0qenzwAEuPQL/A==" saltValue="BBArJu4RlDE80USu7u8e0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4832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SUMIF(F53:F58,A16,I53:I58)+SUMIF(F53:F58,"PSU",I53:I58)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SUMIF(F53:F58,A17,I53:I58)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SUMIF(F53:F58,A18,I53:I58)</f>
        <v>0</v>
      </c>
      <c r="J18" s="85"/>
    </row>
    <row r="19" spans="1:10" ht="23.25" customHeight="1" x14ac:dyDescent="0.2">
      <c r="A19" s="196" t="s">
        <v>75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SUMIF(F53:F58,A19,I53:I58)</f>
        <v>0</v>
      </c>
      <c r="J19" s="85"/>
    </row>
    <row r="20" spans="1:10" ht="23.25" customHeight="1" x14ac:dyDescent="0.2">
      <c r="A20" s="196" t="s">
        <v>76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SUMIF(F53:F58,A20,I53:I58)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'SO14 R2507630201 Pol'!AE83</f>
        <v>0</v>
      </c>
      <c r="G39" s="149">
        <f>'SO14 R2507630201 Pol'!AF83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'SO14 R2507630201 Pol'!AE83</f>
        <v>0</v>
      </c>
      <c r="G41" s="155">
        <f>'SO14 R2507630201 Pol'!AF83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'SO14 R2507630201 Pol'!AE83</f>
        <v>0</v>
      </c>
      <c r="G42" s="150">
        <f>'SO14 R2507630201 Pol'!AF83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25</v>
      </c>
      <c r="G53" s="193"/>
      <c r="H53" s="193"/>
      <c r="I53" s="193">
        <f>'SO14 R2507630201 Pol'!G8</f>
        <v>0</v>
      </c>
      <c r="J53" s="189" t="str">
        <f>IF(I59=0,"",I53/I59*100)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25</v>
      </c>
      <c r="G54" s="193"/>
      <c r="H54" s="193"/>
      <c r="I54" s="193">
        <f>'SO14 R2507630201 Pol'!G21</f>
        <v>0</v>
      </c>
      <c r="J54" s="189" t="str">
        <f>IF(I59=0,"",I54/I59*100)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25</v>
      </c>
      <c r="G55" s="193"/>
      <c r="H55" s="193"/>
      <c r="I55" s="193">
        <f>'SO14 R2507630201 Pol'!G28</f>
        <v>0</v>
      </c>
      <c r="J55" s="189" t="str">
        <f>IF(I59=0,"",I55/I59*100)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25</v>
      </c>
      <c r="G56" s="193"/>
      <c r="H56" s="193"/>
      <c r="I56" s="193">
        <f>'SO14 R2507630201 Pol'!G42</f>
        <v>0</v>
      </c>
      <c r="J56" s="189" t="str">
        <f>IF(I59=0,"",I56/I59*100)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25</v>
      </c>
      <c r="G57" s="193"/>
      <c r="H57" s="193"/>
      <c r="I57" s="193">
        <f>'SO14 R2507630201 Pol'!G64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73</v>
      </c>
      <c r="C58" s="184" t="s">
        <v>74</v>
      </c>
      <c r="D58" s="185"/>
      <c r="E58" s="185"/>
      <c r="F58" s="192" t="s">
        <v>25</v>
      </c>
      <c r="G58" s="193"/>
      <c r="H58" s="193"/>
      <c r="I58" s="193">
        <f>'SO14 R2507630201 Pol'!G77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SUM(I53:I58)</f>
        <v>0</v>
      </c>
      <c r="J59" s="190">
        <f>SUM(J53:J58)</f>
        <v>0</v>
      </c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</sheetData>
  <sheetProtection algorithmName="SHA-512" hashValue="AUnXGAIKGCJ3R4g8iOy3F4JpD5IqjtTkto8ghac5F/Vtf79ni4hdjMBB15L3vJ5j8qLeEG+o0eZJ2uErYVGjfg==" saltValue="usKqSAVdHFsP2fRG+wy4P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jNNqr4yQPFHku/gnoUJCSiw3EbvedQmgiljanCFF5yCHS74sm3rckLs2m04LrnwLWVq15FAULjOFfq0KkaQHTQ==" saltValue="kEPge/hoxL+B1pKmTF60X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77</v>
      </c>
      <c r="B1" s="197"/>
      <c r="C1" s="197"/>
      <c r="D1" s="197"/>
      <c r="E1" s="197"/>
      <c r="F1" s="197"/>
      <c r="G1" s="197"/>
      <c r="AG1" t="s">
        <v>78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79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79</v>
      </c>
      <c r="AG3" t="s">
        <v>80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81</v>
      </c>
    </row>
    <row r="5" spans="1:60" x14ac:dyDescent="0.2">
      <c r="D5" s="10"/>
    </row>
    <row r="6" spans="1:60" ht="38.25" x14ac:dyDescent="0.2">
      <c r="A6" s="208" t="s">
        <v>82</v>
      </c>
      <c r="B6" s="210" t="s">
        <v>83</v>
      </c>
      <c r="C6" s="210" t="s">
        <v>84</v>
      </c>
      <c r="D6" s="209" t="s">
        <v>85</v>
      </c>
      <c r="E6" s="208" t="s">
        <v>86</v>
      </c>
      <c r="F6" s="207" t="s">
        <v>87</v>
      </c>
      <c r="G6" s="208" t="s">
        <v>29</v>
      </c>
      <c r="H6" s="211" t="s">
        <v>30</v>
      </c>
      <c r="I6" s="211" t="s">
        <v>88</v>
      </c>
      <c r="J6" s="211" t="s">
        <v>31</v>
      </c>
      <c r="K6" s="211" t="s">
        <v>89</v>
      </c>
      <c r="L6" s="211" t="s">
        <v>90</v>
      </c>
      <c r="M6" s="211" t="s">
        <v>91</v>
      </c>
      <c r="N6" s="211" t="s">
        <v>92</v>
      </c>
      <c r="O6" s="211" t="s">
        <v>93</v>
      </c>
      <c r="P6" s="211" t="s">
        <v>94</v>
      </c>
      <c r="Q6" s="211" t="s">
        <v>95</v>
      </c>
      <c r="R6" s="211" t="s">
        <v>96</v>
      </c>
      <c r="S6" s="211" t="s">
        <v>97</v>
      </c>
      <c r="T6" s="211" t="s">
        <v>98</v>
      </c>
      <c r="U6" s="211" t="s">
        <v>99</v>
      </c>
      <c r="V6" s="211" t="s">
        <v>100</v>
      </c>
      <c r="W6" s="211" t="s">
        <v>101</v>
      </c>
      <c r="X6" s="211" t="s">
        <v>102</v>
      </c>
      <c r="Y6" s="211" t="s">
        <v>103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8" t="s">
        <v>104</v>
      </c>
      <c r="B8" s="229" t="s">
        <v>63</v>
      </c>
      <c r="C8" s="253" t="s">
        <v>64</v>
      </c>
      <c r="D8" s="230"/>
      <c r="E8" s="231"/>
      <c r="F8" s="232"/>
      <c r="G8" s="232">
        <f>SUMIF(AG9:AG20,"&lt;&gt;NOR",G9:G20)</f>
        <v>0</v>
      </c>
      <c r="H8" s="232"/>
      <c r="I8" s="232">
        <f>SUM(I9:I20)</f>
        <v>0</v>
      </c>
      <c r="J8" s="232"/>
      <c r="K8" s="232">
        <f>SUM(K9:K20)</f>
        <v>0</v>
      </c>
      <c r="L8" s="232"/>
      <c r="M8" s="232">
        <f>SUM(M9:M20)</f>
        <v>0</v>
      </c>
      <c r="N8" s="231"/>
      <c r="O8" s="231">
        <f>SUM(O9:O20)</f>
        <v>0</v>
      </c>
      <c r="P8" s="231"/>
      <c r="Q8" s="231">
        <f>SUM(Q9:Q20)</f>
        <v>0</v>
      </c>
      <c r="R8" s="232"/>
      <c r="S8" s="232"/>
      <c r="T8" s="233"/>
      <c r="U8" s="227"/>
      <c r="V8" s="227">
        <f>SUM(V9:V20)</f>
        <v>0</v>
      </c>
      <c r="W8" s="227"/>
      <c r="X8" s="227"/>
      <c r="Y8" s="227"/>
      <c r="AG8" t="s">
        <v>105</v>
      </c>
    </row>
    <row r="9" spans="1:60" outlineLevel="1" x14ac:dyDescent="0.2">
      <c r="A9" s="235">
        <v>1</v>
      </c>
      <c r="B9" s="236" t="s">
        <v>106</v>
      </c>
      <c r="C9" s="254" t="s">
        <v>107</v>
      </c>
      <c r="D9" s="237" t="s">
        <v>108</v>
      </c>
      <c r="E9" s="238">
        <v>129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/>
      <c r="S9" s="240" t="s">
        <v>109</v>
      </c>
      <c r="T9" s="241" t="s">
        <v>110</v>
      </c>
      <c r="U9" s="223">
        <v>0</v>
      </c>
      <c r="V9" s="223">
        <f>ROUND(E9*U9,2)</f>
        <v>0</v>
      </c>
      <c r="W9" s="223"/>
      <c r="X9" s="223" t="s">
        <v>111</v>
      </c>
      <c r="Y9" s="223" t="s">
        <v>112</v>
      </c>
      <c r="Z9" s="212"/>
      <c r="AA9" s="212"/>
      <c r="AB9" s="212"/>
      <c r="AC9" s="212"/>
      <c r="AD9" s="212"/>
      <c r="AE9" s="212"/>
      <c r="AF9" s="212"/>
      <c r="AG9" s="212" t="s">
        <v>113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5" t="s">
        <v>114</v>
      </c>
      <c r="D10" s="225"/>
      <c r="E10" s="226">
        <v>92</v>
      </c>
      <c r="F10" s="223"/>
      <c r="G10" s="22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115</v>
      </c>
      <c r="AH10" s="212">
        <v>5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">
      <c r="A11" s="219"/>
      <c r="B11" s="220"/>
      <c r="C11" s="255" t="s">
        <v>116</v>
      </c>
      <c r="D11" s="225"/>
      <c r="E11" s="226">
        <v>20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2"/>
      <c r="AA11" s="212"/>
      <c r="AB11" s="212"/>
      <c r="AC11" s="212"/>
      <c r="AD11" s="212"/>
      <c r="AE11" s="212"/>
      <c r="AF11" s="212"/>
      <c r="AG11" s="212" t="s">
        <v>115</v>
      </c>
      <c r="AH11" s="212">
        <v>5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5" t="s">
        <v>117</v>
      </c>
      <c r="D12" s="225"/>
      <c r="E12" s="226">
        <v>17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115</v>
      </c>
      <c r="AH12" s="212">
        <v>5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 x14ac:dyDescent="0.2">
      <c r="A13" s="235">
        <v>2</v>
      </c>
      <c r="B13" s="236" t="s">
        <v>118</v>
      </c>
      <c r="C13" s="254" t="s">
        <v>119</v>
      </c>
      <c r="D13" s="237" t="s">
        <v>108</v>
      </c>
      <c r="E13" s="238">
        <v>92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38">
        <v>5.0000000000000002E-5</v>
      </c>
      <c r="O13" s="238">
        <f>ROUND(E13*N13,2)</f>
        <v>0</v>
      </c>
      <c r="P13" s="238">
        <v>0</v>
      </c>
      <c r="Q13" s="238">
        <f>ROUND(E13*P13,2)</f>
        <v>0</v>
      </c>
      <c r="R13" s="240" t="s">
        <v>120</v>
      </c>
      <c r="S13" s="240" t="s">
        <v>121</v>
      </c>
      <c r="T13" s="241" t="s">
        <v>121</v>
      </c>
      <c r="U13" s="223">
        <v>0</v>
      </c>
      <c r="V13" s="223">
        <f>ROUND(E13*U13,2)</f>
        <v>0</v>
      </c>
      <c r="W13" s="223"/>
      <c r="X13" s="223" t="s">
        <v>122</v>
      </c>
      <c r="Y13" s="223" t="s">
        <v>112</v>
      </c>
      <c r="Z13" s="212"/>
      <c r="AA13" s="212"/>
      <c r="AB13" s="212"/>
      <c r="AC13" s="212"/>
      <c r="AD13" s="212"/>
      <c r="AE13" s="212"/>
      <c r="AF13" s="212"/>
      <c r="AG13" s="212" t="s">
        <v>123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55" t="s">
        <v>124</v>
      </c>
      <c r="D14" s="225"/>
      <c r="E14" s="226">
        <v>92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2"/>
      <c r="AA14" s="212"/>
      <c r="AB14" s="212"/>
      <c r="AC14" s="212"/>
      <c r="AD14" s="212"/>
      <c r="AE14" s="212"/>
      <c r="AF14" s="212"/>
      <c r="AG14" s="212" t="s">
        <v>115</v>
      </c>
      <c r="AH14" s="212">
        <v>5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3.75" outlineLevel="1" x14ac:dyDescent="0.2">
      <c r="A15" s="235">
        <v>3</v>
      </c>
      <c r="B15" s="236" t="s">
        <v>118</v>
      </c>
      <c r="C15" s="254" t="s">
        <v>119</v>
      </c>
      <c r="D15" s="237" t="s">
        <v>108</v>
      </c>
      <c r="E15" s="238">
        <v>20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38">
        <v>5.0000000000000002E-5</v>
      </c>
      <c r="O15" s="238">
        <f>ROUND(E15*N15,2)</f>
        <v>0</v>
      </c>
      <c r="P15" s="238">
        <v>0</v>
      </c>
      <c r="Q15" s="238">
        <f>ROUND(E15*P15,2)</f>
        <v>0</v>
      </c>
      <c r="R15" s="240" t="s">
        <v>120</v>
      </c>
      <c r="S15" s="240" t="s">
        <v>121</v>
      </c>
      <c r="T15" s="241" t="s">
        <v>121</v>
      </c>
      <c r="U15" s="223">
        <v>0</v>
      </c>
      <c r="V15" s="223">
        <f>ROUND(E15*U15,2)</f>
        <v>0</v>
      </c>
      <c r="W15" s="223"/>
      <c r="X15" s="223" t="s">
        <v>122</v>
      </c>
      <c r="Y15" s="223" t="s">
        <v>112</v>
      </c>
      <c r="Z15" s="212"/>
      <c r="AA15" s="212"/>
      <c r="AB15" s="212"/>
      <c r="AC15" s="212"/>
      <c r="AD15" s="212"/>
      <c r="AE15" s="212"/>
      <c r="AF15" s="212"/>
      <c r="AG15" s="212" t="s">
        <v>123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5" t="s">
        <v>125</v>
      </c>
      <c r="D16" s="225"/>
      <c r="E16" s="226">
        <v>20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2"/>
      <c r="AA16" s="212"/>
      <c r="AB16" s="212"/>
      <c r="AC16" s="212"/>
      <c r="AD16" s="212"/>
      <c r="AE16" s="212"/>
      <c r="AF16" s="212"/>
      <c r="AG16" s="212" t="s">
        <v>115</v>
      </c>
      <c r="AH16" s="212">
        <v>5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33.75" outlineLevel="1" x14ac:dyDescent="0.2">
      <c r="A17" s="235">
        <v>4</v>
      </c>
      <c r="B17" s="236" t="s">
        <v>126</v>
      </c>
      <c r="C17" s="254" t="s">
        <v>127</v>
      </c>
      <c r="D17" s="237" t="s">
        <v>108</v>
      </c>
      <c r="E17" s="238">
        <v>17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38">
        <v>6.9999999999999994E-5</v>
      </c>
      <c r="O17" s="238">
        <f>ROUND(E17*N17,2)</f>
        <v>0</v>
      </c>
      <c r="P17" s="238">
        <v>0</v>
      </c>
      <c r="Q17" s="238">
        <f>ROUND(E17*P17,2)</f>
        <v>0</v>
      </c>
      <c r="R17" s="240" t="s">
        <v>120</v>
      </c>
      <c r="S17" s="240" t="s">
        <v>121</v>
      </c>
      <c r="T17" s="241" t="s">
        <v>121</v>
      </c>
      <c r="U17" s="223">
        <v>0</v>
      </c>
      <c r="V17" s="223">
        <f>ROUND(E17*U17,2)</f>
        <v>0</v>
      </c>
      <c r="W17" s="223"/>
      <c r="X17" s="223" t="s">
        <v>122</v>
      </c>
      <c r="Y17" s="223" t="s">
        <v>112</v>
      </c>
      <c r="Z17" s="212"/>
      <c r="AA17" s="212"/>
      <c r="AB17" s="212"/>
      <c r="AC17" s="212"/>
      <c r="AD17" s="212"/>
      <c r="AE17" s="212"/>
      <c r="AF17" s="212"/>
      <c r="AG17" s="212" t="s">
        <v>123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5" t="s">
        <v>128</v>
      </c>
      <c r="D18" s="225"/>
      <c r="E18" s="226">
        <v>17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2"/>
      <c r="AA18" s="212"/>
      <c r="AB18" s="212"/>
      <c r="AC18" s="212"/>
      <c r="AD18" s="212"/>
      <c r="AE18" s="212"/>
      <c r="AF18" s="212"/>
      <c r="AG18" s="212" t="s">
        <v>115</v>
      </c>
      <c r="AH18" s="212">
        <v>5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>
        <v>5</v>
      </c>
      <c r="B19" s="220" t="s">
        <v>129</v>
      </c>
      <c r="C19" s="256" t="s">
        <v>130</v>
      </c>
      <c r="D19" s="221" t="s">
        <v>0</v>
      </c>
      <c r="E19" s="242"/>
      <c r="F19" s="224"/>
      <c r="G19" s="223">
        <f>ROUND(E19*F19,2)</f>
        <v>0</v>
      </c>
      <c r="H19" s="224"/>
      <c r="I19" s="223">
        <f>ROUND(E19*H19,2)</f>
        <v>0</v>
      </c>
      <c r="J19" s="224"/>
      <c r="K19" s="223">
        <f>ROUND(E19*J19,2)</f>
        <v>0</v>
      </c>
      <c r="L19" s="223">
        <v>21</v>
      </c>
      <c r="M19" s="223">
        <f>G19*(1+L19/100)</f>
        <v>0</v>
      </c>
      <c r="N19" s="222">
        <v>0</v>
      </c>
      <c r="O19" s="222">
        <f>ROUND(E19*N19,2)</f>
        <v>0</v>
      </c>
      <c r="P19" s="222">
        <v>0</v>
      </c>
      <c r="Q19" s="222">
        <f>ROUND(E19*P19,2)</f>
        <v>0</v>
      </c>
      <c r="R19" s="223" t="s">
        <v>131</v>
      </c>
      <c r="S19" s="223" t="s">
        <v>121</v>
      </c>
      <c r="T19" s="223" t="s">
        <v>121</v>
      </c>
      <c r="U19" s="223">
        <v>0</v>
      </c>
      <c r="V19" s="223">
        <f>ROUND(E19*U19,2)</f>
        <v>0</v>
      </c>
      <c r="W19" s="223"/>
      <c r="X19" s="223" t="s">
        <v>132</v>
      </c>
      <c r="Y19" s="223" t="s">
        <v>112</v>
      </c>
      <c r="Z19" s="212"/>
      <c r="AA19" s="212"/>
      <c r="AB19" s="212"/>
      <c r="AC19" s="212"/>
      <c r="AD19" s="212"/>
      <c r="AE19" s="212"/>
      <c r="AF19" s="212"/>
      <c r="AG19" s="212" t="s">
        <v>133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7" t="s">
        <v>134</v>
      </c>
      <c r="D20" s="243"/>
      <c r="E20" s="243"/>
      <c r="F20" s="243"/>
      <c r="G20" s="24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2"/>
      <c r="AA20" s="212"/>
      <c r="AB20" s="212"/>
      <c r="AC20" s="212"/>
      <c r="AD20" s="212"/>
      <c r="AE20" s="212"/>
      <c r="AF20" s="212"/>
      <c r="AG20" s="212" t="s">
        <v>135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228" t="s">
        <v>104</v>
      </c>
      <c r="B21" s="229" t="s">
        <v>65</v>
      </c>
      <c r="C21" s="253" t="s">
        <v>66</v>
      </c>
      <c r="D21" s="230"/>
      <c r="E21" s="231"/>
      <c r="F21" s="232"/>
      <c r="G21" s="232">
        <f>SUMIF(AG22:AG27,"&lt;&gt;NOR",G22:G27)</f>
        <v>0</v>
      </c>
      <c r="H21" s="232"/>
      <c r="I21" s="232">
        <f>SUM(I22:I27)</f>
        <v>0</v>
      </c>
      <c r="J21" s="232"/>
      <c r="K21" s="232">
        <f>SUM(K22:K27)</f>
        <v>0</v>
      </c>
      <c r="L21" s="232"/>
      <c r="M21" s="232">
        <f>SUM(M22:M27)</f>
        <v>0</v>
      </c>
      <c r="N21" s="231"/>
      <c r="O21" s="231">
        <f>SUM(O22:O27)</f>
        <v>0</v>
      </c>
      <c r="P21" s="231"/>
      <c r="Q21" s="231">
        <f>SUM(Q22:Q27)</f>
        <v>0</v>
      </c>
      <c r="R21" s="232"/>
      <c r="S21" s="232"/>
      <c r="T21" s="233"/>
      <c r="U21" s="227"/>
      <c r="V21" s="227">
        <f>SUM(V22:V27)</f>
        <v>72</v>
      </c>
      <c r="W21" s="227"/>
      <c r="X21" s="227"/>
      <c r="Y21" s="227"/>
      <c r="AG21" t="s">
        <v>105</v>
      </c>
    </row>
    <row r="22" spans="1:60" outlineLevel="1" x14ac:dyDescent="0.2">
      <c r="A22" s="244">
        <v>6</v>
      </c>
      <c r="B22" s="245" t="s">
        <v>136</v>
      </c>
      <c r="C22" s="258" t="s">
        <v>137</v>
      </c>
      <c r="D22" s="246" t="s">
        <v>138</v>
      </c>
      <c r="E22" s="247">
        <v>6</v>
      </c>
      <c r="F22" s="248"/>
      <c r="G22" s="249">
        <f>ROUND(E22*F22,2)</f>
        <v>0</v>
      </c>
      <c r="H22" s="248"/>
      <c r="I22" s="249">
        <f>ROUND(E22*H22,2)</f>
        <v>0</v>
      </c>
      <c r="J22" s="248"/>
      <c r="K22" s="249">
        <f>ROUND(E22*J22,2)</f>
        <v>0</v>
      </c>
      <c r="L22" s="249">
        <v>21</v>
      </c>
      <c r="M22" s="249">
        <f>G22*(1+L22/100)</f>
        <v>0</v>
      </c>
      <c r="N22" s="247">
        <v>0</v>
      </c>
      <c r="O22" s="247">
        <f>ROUND(E22*N22,2)</f>
        <v>0</v>
      </c>
      <c r="P22" s="247">
        <v>0</v>
      </c>
      <c r="Q22" s="247">
        <f>ROUND(E22*P22,2)</f>
        <v>0</v>
      </c>
      <c r="R22" s="249"/>
      <c r="S22" s="249" t="s">
        <v>109</v>
      </c>
      <c r="T22" s="250" t="s">
        <v>110</v>
      </c>
      <c r="U22" s="223">
        <v>0</v>
      </c>
      <c r="V22" s="223">
        <f>ROUND(E22*U22,2)</f>
        <v>0</v>
      </c>
      <c r="W22" s="223"/>
      <c r="X22" s="223" t="s">
        <v>111</v>
      </c>
      <c r="Y22" s="223" t="s">
        <v>112</v>
      </c>
      <c r="Z22" s="212"/>
      <c r="AA22" s="212"/>
      <c r="AB22" s="212"/>
      <c r="AC22" s="212"/>
      <c r="AD22" s="212"/>
      <c r="AE22" s="212"/>
      <c r="AF22" s="212"/>
      <c r="AG22" s="212" t="s">
        <v>139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4">
        <v>7</v>
      </c>
      <c r="B23" s="245" t="s">
        <v>140</v>
      </c>
      <c r="C23" s="258" t="s">
        <v>141</v>
      </c>
      <c r="D23" s="246" t="s">
        <v>138</v>
      </c>
      <c r="E23" s="247">
        <v>8</v>
      </c>
      <c r="F23" s="248"/>
      <c r="G23" s="249">
        <f>ROUND(E23*F23,2)</f>
        <v>0</v>
      </c>
      <c r="H23" s="248"/>
      <c r="I23" s="249">
        <f>ROUND(E23*H23,2)</f>
        <v>0</v>
      </c>
      <c r="J23" s="248"/>
      <c r="K23" s="249">
        <f>ROUND(E23*J23,2)</f>
        <v>0</v>
      </c>
      <c r="L23" s="249">
        <v>21</v>
      </c>
      <c r="M23" s="249">
        <f>G23*(1+L23/100)</f>
        <v>0</v>
      </c>
      <c r="N23" s="247">
        <v>0</v>
      </c>
      <c r="O23" s="247">
        <f>ROUND(E23*N23,2)</f>
        <v>0</v>
      </c>
      <c r="P23" s="247">
        <v>0</v>
      </c>
      <c r="Q23" s="247">
        <f>ROUND(E23*P23,2)</f>
        <v>0</v>
      </c>
      <c r="R23" s="249"/>
      <c r="S23" s="249" t="s">
        <v>109</v>
      </c>
      <c r="T23" s="250" t="s">
        <v>110</v>
      </c>
      <c r="U23" s="223">
        <v>0</v>
      </c>
      <c r="V23" s="223">
        <f>ROUND(E23*U23,2)</f>
        <v>0</v>
      </c>
      <c r="W23" s="223"/>
      <c r="X23" s="223" t="s">
        <v>111</v>
      </c>
      <c r="Y23" s="223" t="s">
        <v>112</v>
      </c>
      <c r="Z23" s="212"/>
      <c r="AA23" s="212"/>
      <c r="AB23" s="212"/>
      <c r="AC23" s="212"/>
      <c r="AD23" s="212"/>
      <c r="AE23" s="212"/>
      <c r="AF23" s="212"/>
      <c r="AG23" s="212" t="s">
        <v>142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44">
        <v>8</v>
      </c>
      <c r="B24" s="245" t="s">
        <v>143</v>
      </c>
      <c r="C24" s="258" t="s">
        <v>144</v>
      </c>
      <c r="D24" s="246" t="s">
        <v>138</v>
      </c>
      <c r="E24" s="247">
        <v>4</v>
      </c>
      <c r="F24" s="248"/>
      <c r="G24" s="249">
        <f>ROUND(E24*F24,2)</f>
        <v>0</v>
      </c>
      <c r="H24" s="248"/>
      <c r="I24" s="249">
        <f>ROUND(E24*H24,2)</f>
        <v>0</v>
      </c>
      <c r="J24" s="248"/>
      <c r="K24" s="249">
        <f>ROUND(E24*J24,2)</f>
        <v>0</v>
      </c>
      <c r="L24" s="249">
        <v>21</v>
      </c>
      <c r="M24" s="249">
        <f>G24*(1+L24/100)</f>
        <v>0</v>
      </c>
      <c r="N24" s="247">
        <v>0</v>
      </c>
      <c r="O24" s="247">
        <f>ROUND(E24*N24,2)</f>
        <v>0</v>
      </c>
      <c r="P24" s="247">
        <v>0</v>
      </c>
      <c r="Q24" s="247">
        <f>ROUND(E24*P24,2)</f>
        <v>0</v>
      </c>
      <c r="R24" s="249"/>
      <c r="S24" s="249" t="s">
        <v>109</v>
      </c>
      <c r="T24" s="250" t="s">
        <v>110</v>
      </c>
      <c r="U24" s="223">
        <v>0</v>
      </c>
      <c r="V24" s="223">
        <f>ROUND(E24*U24,2)</f>
        <v>0</v>
      </c>
      <c r="W24" s="223"/>
      <c r="X24" s="223" t="s">
        <v>111</v>
      </c>
      <c r="Y24" s="223" t="s">
        <v>112</v>
      </c>
      <c r="Z24" s="212"/>
      <c r="AA24" s="212"/>
      <c r="AB24" s="212"/>
      <c r="AC24" s="212"/>
      <c r="AD24" s="212"/>
      <c r="AE24" s="212"/>
      <c r="AF24" s="212"/>
      <c r="AG24" s="212" t="s">
        <v>139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4">
        <v>9</v>
      </c>
      <c r="B25" s="245" t="s">
        <v>145</v>
      </c>
      <c r="C25" s="258" t="s">
        <v>146</v>
      </c>
      <c r="D25" s="246" t="s">
        <v>147</v>
      </c>
      <c r="E25" s="247">
        <v>12</v>
      </c>
      <c r="F25" s="248"/>
      <c r="G25" s="249">
        <f>ROUND(E25*F25,2)</f>
        <v>0</v>
      </c>
      <c r="H25" s="248"/>
      <c r="I25" s="249">
        <f>ROUND(E25*H25,2)</f>
        <v>0</v>
      </c>
      <c r="J25" s="248"/>
      <c r="K25" s="249">
        <f>ROUND(E25*J25,2)</f>
        <v>0</v>
      </c>
      <c r="L25" s="249">
        <v>21</v>
      </c>
      <c r="M25" s="249">
        <f>G25*(1+L25/100)</f>
        <v>0</v>
      </c>
      <c r="N25" s="247">
        <v>0</v>
      </c>
      <c r="O25" s="247">
        <f>ROUND(E25*N25,2)</f>
        <v>0</v>
      </c>
      <c r="P25" s="247">
        <v>0</v>
      </c>
      <c r="Q25" s="247">
        <f>ROUND(E25*P25,2)</f>
        <v>0</v>
      </c>
      <c r="R25" s="249"/>
      <c r="S25" s="249" t="s">
        <v>109</v>
      </c>
      <c r="T25" s="250" t="s">
        <v>110</v>
      </c>
      <c r="U25" s="223">
        <v>1</v>
      </c>
      <c r="V25" s="223">
        <f>ROUND(E25*U25,2)</f>
        <v>12</v>
      </c>
      <c r="W25" s="223"/>
      <c r="X25" s="223" t="s">
        <v>148</v>
      </c>
      <c r="Y25" s="223" t="s">
        <v>112</v>
      </c>
      <c r="Z25" s="212"/>
      <c r="AA25" s="212"/>
      <c r="AB25" s="212"/>
      <c r="AC25" s="212"/>
      <c r="AD25" s="212"/>
      <c r="AE25" s="212"/>
      <c r="AF25" s="212"/>
      <c r="AG25" s="212" t="s">
        <v>149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4">
        <v>10</v>
      </c>
      <c r="B26" s="245" t="s">
        <v>150</v>
      </c>
      <c r="C26" s="258" t="s">
        <v>151</v>
      </c>
      <c r="D26" s="246" t="s">
        <v>152</v>
      </c>
      <c r="E26" s="247">
        <v>24</v>
      </c>
      <c r="F26" s="248"/>
      <c r="G26" s="249">
        <f>ROUND(E26*F26,2)</f>
        <v>0</v>
      </c>
      <c r="H26" s="248"/>
      <c r="I26" s="249">
        <f>ROUND(E26*H26,2)</f>
        <v>0</v>
      </c>
      <c r="J26" s="248"/>
      <c r="K26" s="249">
        <f>ROUND(E26*J26,2)</f>
        <v>0</v>
      </c>
      <c r="L26" s="249">
        <v>21</v>
      </c>
      <c r="M26" s="249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9"/>
      <c r="S26" s="249" t="s">
        <v>121</v>
      </c>
      <c r="T26" s="250" t="s">
        <v>121</v>
      </c>
      <c r="U26" s="223">
        <v>1</v>
      </c>
      <c r="V26" s="223">
        <f>ROUND(E26*U26,2)</f>
        <v>24</v>
      </c>
      <c r="W26" s="223"/>
      <c r="X26" s="223" t="s">
        <v>153</v>
      </c>
      <c r="Y26" s="223" t="s">
        <v>112</v>
      </c>
      <c r="Z26" s="212"/>
      <c r="AA26" s="212"/>
      <c r="AB26" s="212"/>
      <c r="AC26" s="212"/>
      <c r="AD26" s="212"/>
      <c r="AE26" s="212"/>
      <c r="AF26" s="212"/>
      <c r="AG26" s="212" t="s">
        <v>154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4">
        <v>11</v>
      </c>
      <c r="B27" s="245" t="s">
        <v>155</v>
      </c>
      <c r="C27" s="258" t="s">
        <v>156</v>
      </c>
      <c r="D27" s="246" t="s">
        <v>152</v>
      </c>
      <c r="E27" s="247">
        <v>36</v>
      </c>
      <c r="F27" s="248"/>
      <c r="G27" s="249">
        <f>ROUND(E27*F27,2)</f>
        <v>0</v>
      </c>
      <c r="H27" s="248"/>
      <c r="I27" s="249">
        <f>ROUND(E27*H27,2)</f>
        <v>0</v>
      </c>
      <c r="J27" s="248"/>
      <c r="K27" s="249">
        <f>ROUND(E27*J27,2)</f>
        <v>0</v>
      </c>
      <c r="L27" s="249">
        <v>21</v>
      </c>
      <c r="M27" s="249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9"/>
      <c r="S27" s="249" t="s">
        <v>121</v>
      </c>
      <c r="T27" s="250" t="s">
        <v>121</v>
      </c>
      <c r="U27" s="223">
        <v>1</v>
      </c>
      <c r="V27" s="223">
        <f>ROUND(E27*U27,2)</f>
        <v>36</v>
      </c>
      <c r="W27" s="223"/>
      <c r="X27" s="223" t="s">
        <v>153</v>
      </c>
      <c r="Y27" s="223" t="s">
        <v>112</v>
      </c>
      <c r="Z27" s="212"/>
      <c r="AA27" s="212"/>
      <c r="AB27" s="212"/>
      <c r="AC27" s="212"/>
      <c r="AD27" s="212"/>
      <c r="AE27" s="212"/>
      <c r="AF27" s="212"/>
      <c r="AG27" s="212" t="s">
        <v>154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28" t="s">
        <v>104</v>
      </c>
      <c r="B28" s="229" t="s">
        <v>67</v>
      </c>
      <c r="C28" s="253" t="s">
        <v>68</v>
      </c>
      <c r="D28" s="230"/>
      <c r="E28" s="231"/>
      <c r="F28" s="232"/>
      <c r="G28" s="232">
        <f>SUMIF(AG29:AG41,"&lt;&gt;NOR",G29:G41)</f>
        <v>0</v>
      </c>
      <c r="H28" s="232"/>
      <c r="I28" s="232">
        <f>SUM(I29:I41)</f>
        <v>0</v>
      </c>
      <c r="J28" s="232"/>
      <c r="K28" s="232">
        <f>SUM(K29:K41)</f>
        <v>0</v>
      </c>
      <c r="L28" s="232"/>
      <c r="M28" s="232">
        <f>SUM(M29:M41)</f>
        <v>0</v>
      </c>
      <c r="N28" s="231"/>
      <c r="O28" s="231">
        <f>SUM(O29:O41)</f>
        <v>0.05</v>
      </c>
      <c r="P28" s="231"/>
      <c r="Q28" s="231">
        <f>SUM(Q29:Q41)</f>
        <v>0</v>
      </c>
      <c r="R28" s="232"/>
      <c r="S28" s="232"/>
      <c r="T28" s="233"/>
      <c r="U28" s="227"/>
      <c r="V28" s="227">
        <f>SUM(V29:V41)</f>
        <v>38.74</v>
      </c>
      <c r="W28" s="227"/>
      <c r="X28" s="227"/>
      <c r="Y28" s="227"/>
      <c r="AG28" t="s">
        <v>105</v>
      </c>
    </row>
    <row r="29" spans="1:60" ht="22.5" outlineLevel="1" x14ac:dyDescent="0.2">
      <c r="A29" s="235">
        <v>12</v>
      </c>
      <c r="B29" s="236" t="s">
        <v>157</v>
      </c>
      <c r="C29" s="254" t="s">
        <v>158</v>
      </c>
      <c r="D29" s="237" t="s">
        <v>108</v>
      </c>
      <c r="E29" s="238">
        <v>92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38">
        <v>3.8000000000000002E-4</v>
      </c>
      <c r="O29" s="238">
        <f>ROUND(E29*N29,2)</f>
        <v>0.03</v>
      </c>
      <c r="P29" s="238">
        <v>0</v>
      </c>
      <c r="Q29" s="238">
        <f>ROUND(E29*P29,2)</f>
        <v>0</v>
      </c>
      <c r="R29" s="240" t="s">
        <v>159</v>
      </c>
      <c r="S29" s="240" t="s">
        <v>121</v>
      </c>
      <c r="T29" s="241" t="s">
        <v>121</v>
      </c>
      <c r="U29" s="223">
        <v>0.28299999999999997</v>
      </c>
      <c r="V29" s="223">
        <f>ROUND(E29*U29,2)</f>
        <v>26.04</v>
      </c>
      <c r="W29" s="223"/>
      <c r="X29" s="223" t="s">
        <v>111</v>
      </c>
      <c r="Y29" s="223" t="s">
        <v>112</v>
      </c>
      <c r="Z29" s="212"/>
      <c r="AA29" s="212"/>
      <c r="AB29" s="212"/>
      <c r="AC29" s="212"/>
      <c r="AD29" s="212"/>
      <c r="AE29" s="212"/>
      <c r="AF29" s="212"/>
      <c r="AG29" s="212" t="s">
        <v>139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59" t="s">
        <v>160</v>
      </c>
      <c r="D30" s="251"/>
      <c r="E30" s="251"/>
      <c r="F30" s="251"/>
      <c r="G30" s="251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2"/>
      <c r="AA30" s="212"/>
      <c r="AB30" s="212"/>
      <c r="AC30" s="212"/>
      <c r="AD30" s="212"/>
      <c r="AE30" s="212"/>
      <c r="AF30" s="212"/>
      <c r="AG30" s="212" t="s">
        <v>135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35">
        <v>13</v>
      </c>
      <c r="B31" s="236" t="s">
        <v>161</v>
      </c>
      <c r="C31" s="254" t="s">
        <v>162</v>
      </c>
      <c r="D31" s="237" t="s">
        <v>108</v>
      </c>
      <c r="E31" s="238">
        <v>20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21</v>
      </c>
      <c r="M31" s="240">
        <f>G31*(1+L31/100)</f>
        <v>0</v>
      </c>
      <c r="N31" s="238">
        <v>4.4999999999999999E-4</v>
      </c>
      <c r="O31" s="238">
        <f>ROUND(E31*N31,2)</f>
        <v>0.01</v>
      </c>
      <c r="P31" s="238">
        <v>0</v>
      </c>
      <c r="Q31" s="238">
        <f>ROUND(E31*P31,2)</f>
        <v>0</v>
      </c>
      <c r="R31" s="240" t="s">
        <v>159</v>
      </c>
      <c r="S31" s="240" t="s">
        <v>121</v>
      </c>
      <c r="T31" s="241" t="s">
        <v>121</v>
      </c>
      <c r="U31" s="223">
        <v>0.31</v>
      </c>
      <c r="V31" s="223">
        <f>ROUND(E31*U31,2)</f>
        <v>6.2</v>
      </c>
      <c r="W31" s="223"/>
      <c r="X31" s="223" t="s">
        <v>111</v>
      </c>
      <c r="Y31" s="223" t="s">
        <v>112</v>
      </c>
      <c r="Z31" s="212"/>
      <c r="AA31" s="212"/>
      <c r="AB31" s="212"/>
      <c r="AC31" s="212"/>
      <c r="AD31" s="212"/>
      <c r="AE31" s="212"/>
      <c r="AF31" s="212"/>
      <c r="AG31" s="212" t="s">
        <v>139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59" t="s">
        <v>160</v>
      </c>
      <c r="D32" s="251"/>
      <c r="E32" s="251"/>
      <c r="F32" s="251"/>
      <c r="G32" s="251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2"/>
      <c r="AA32" s="212"/>
      <c r="AB32" s="212"/>
      <c r="AC32" s="212"/>
      <c r="AD32" s="212"/>
      <c r="AE32" s="212"/>
      <c r="AF32" s="212"/>
      <c r="AG32" s="212" t="s">
        <v>135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35">
        <v>14</v>
      </c>
      <c r="B33" s="236" t="s">
        <v>163</v>
      </c>
      <c r="C33" s="254" t="s">
        <v>164</v>
      </c>
      <c r="D33" s="237" t="s">
        <v>108</v>
      </c>
      <c r="E33" s="238">
        <v>17</v>
      </c>
      <c r="F33" s="239"/>
      <c r="G33" s="240">
        <f>ROUND(E33*F33,2)</f>
        <v>0</v>
      </c>
      <c r="H33" s="239"/>
      <c r="I33" s="240">
        <f>ROUND(E33*H33,2)</f>
        <v>0</v>
      </c>
      <c r="J33" s="239"/>
      <c r="K33" s="240">
        <f>ROUND(E33*J33,2)</f>
        <v>0</v>
      </c>
      <c r="L33" s="240">
        <v>21</v>
      </c>
      <c r="M33" s="240">
        <f>G33*(1+L33/100)</f>
        <v>0</v>
      </c>
      <c r="N33" s="238">
        <v>4.6000000000000001E-4</v>
      </c>
      <c r="O33" s="238">
        <f>ROUND(E33*N33,2)</f>
        <v>0.01</v>
      </c>
      <c r="P33" s="238">
        <v>0</v>
      </c>
      <c r="Q33" s="238">
        <f>ROUND(E33*P33,2)</f>
        <v>0</v>
      </c>
      <c r="R33" s="240" t="s">
        <v>159</v>
      </c>
      <c r="S33" s="240" t="s">
        <v>121</v>
      </c>
      <c r="T33" s="241" t="s">
        <v>121</v>
      </c>
      <c r="U33" s="223">
        <v>0.246</v>
      </c>
      <c r="V33" s="223">
        <f>ROUND(E33*U33,2)</f>
        <v>4.18</v>
      </c>
      <c r="W33" s="223"/>
      <c r="X33" s="223" t="s">
        <v>111</v>
      </c>
      <c r="Y33" s="223" t="s">
        <v>112</v>
      </c>
      <c r="Z33" s="212"/>
      <c r="AA33" s="212"/>
      <c r="AB33" s="212"/>
      <c r="AC33" s="212"/>
      <c r="AD33" s="212"/>
      <c r="AE33" s="212"/>
      <c r="AF33" s="212"/>
      <c r="AG33" s="212" t="s">
        <v>139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59" t="s">
        <v>160</v>
      </c>
      <c r="D34" s="251"/>
      <c r="E34" s="251"/>
      <c r="F34" s="251"/>
      <c r="G34" s="251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135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35">
        <v>15</v>
      </c>
      <c r="B35" s="236" t="s">
        <v>165</v>
      </c>
      <c r="C35" s="254" t="s">
        <v>166</v>
      </c>
      <c r="D35" s="237" t="s">
        <v>108</v>
      </c>
      <c r="E35" s="238">
        <v>129</v>
      </c>
      <c r="F35" s="239"/>
      <c r="G35" s="240">
        <f>ROUND(E35*F35,2)</f>
        <v>0</v>
      </c>
      <c r="H35" s="239"/>
      <c r="I35" s="240">
        <f>ROUND(E35*H35,2)</f>
        <v>0</v>
      </c>
      <c r="J35" s="239"/>
      <c r="K35" s="240">
        <f>ROUND(E35*J35,2)</f>
        <v>0</v>
      </c>
      <c r="L35" s="240">
        <v>21</v>
      </c>
      <c r="M35" s="240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40" t="s">
        <v>159</v>
      </c>
      <c r="S35" s="240" t="s">
        <v>121</v>
      </c>
      <c r="T35" s="241" t="s">
        <v>121</v>
      </c>
      <c r="U35" s="223">
        <v>1.7999999999999999E-2</v>
      </c>
      <c r="V35" s="223">
        <f>ROUND(E35*U35,2)</f>
        <v>2.3199999999999998</v>
      </c>
      <c r="W35" s="223"/>
      <c r="X35" s="223" t="s">
        <v>111</v>
      </c>
      <c r="Y35" s="223" t="s">
        <v>112</v>
      </c>
      <c r="Z35" s="212"/>
      <c r="AA35" s="212"/>
      <c r="AB35" s="212"/>
      <c r="AC35" s="212"/>
      <c r="AD35" s="212"/>
      <c r="AE35" s="212"/>
      <c r="AF35" s="212"/>
      <c r="AG35" s="212" t="s">
        <v>139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60" t="s">
        <v>167</v>
      </c>
      <c r="D36" s="252"/>
      <c r="E36" s="252"/>
      <c r="F36" s="252"/>
      <c r="G36" s="252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2"/>
      <c r="AA36" s="212"/>
      <c r="AB36" s="212"/>
      <c r="AC36" s="212"/>
      <c r="AD36" s="212"/>
      <c r="AE36" s="212"/>
      <c r="AF36" s="212"/>
      <c r="AG36" s="212" t="s">
        <v>168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55" t="s">
        <v>124</v>
      </c>
      <c r="D37" s="225"/>
      <c r="E37" s="226">
        <v>92</v>
      </c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2"/>
      <c r="AA37" s="212"/>
      <c r="AB37" s="212"/>
      <c r="AC37" s="212"/>
      <c r="AD37" s="212"/>
      <c r="AE37" s="212"/>
      <c r="AF37" s="212"/>
      <c r="AG37" s="212" t="s">
        <v>115</v>
      </c>
      <c r="AH37" s="212">
        <v>5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55" t="s">
        <v>125</v>
      </c>
      <c r="D38" s="225"/>
      <c r="E38" s="226">
        <v>20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115</v>
      </c>
      <c r="AH38" s="212">
        <v>5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55" t="s">
        <v>128</v>
      </c>
      <c r="D39" s="225"/>
      <c r="E39" s="226">
        <v>17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115</v>
      </c>
      <c r="AH39" s="212">
        <v>5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35">
        <v>16</v>
      </c>
      <c r="B40" s="236" t="s">
        <v>169</v>
      </c>
      <c r="C40" s="254" t="s">
        <v>170</v>
      </c>
      <c r="D40" s="237" t="s">
        <v>171</v>
      </c>
      <c r="E40" s="238">
        <v>12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40"/>
      <c r="S40" s="240" t="s">
        <v>109</v>
      </c>
      <c r="T40" s="241" t="s">
        <v>110</v>
      </c>
      <c r="U40" s="223">
        <v>0</v>
      </c>
      <c r="V40" s="223">
        <f>ROUND(E40*U40,2)</f>
        <v>0</v>
      </c>
      <c r="W40" s="223"/>
      <c r="X40" s="223" t="s">
        <v>111</v>
      </c>
      <c r="Y40" s="223" t="s">
        <v>112</v>
      </c>
      <c r="Z40" s="212"/>
      <c r="AA40" s="212"/>
      <c r="AB40" s="212"/>
      <c r="AC40" s="212"/>
      <c r="AD40" s="212"/>
      <c r="AE40" s="212"/>
      <c r="AF40" s="212"/>
      <c r="AG40" s="212" t="s">
        <v>139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>
        <v>17</v>
      </c>
      <c r="B41" s="220" t="s">
        <v>172</v>
      </c>
      <c r="C41" s="256" t="s">
        <v>173</v>
      </c>
      <c r="D41" s="221" t="s">
        <v>0</v>
      </c>
      <c r="E41" s="242"/>
      <c r="F41" s="224"/>
      <c r="G41" s="223">
        <f>ROUND(E41*F41,2)</f>
        <v>0</v>
      </c>
      <c r="H41" s="224"/>
      <c r="I41" s="223">
        <f>ROUND(E41*H41,2)</f>
        <v>0</v>
      </c>
      <c r="J41" s="224"/>
      <c r="K41" s="223">
        <f>ROUND(E41*J41,2)</f>
        <v>0</v>
      </c>
      <c r="L41" s="223">
        <v>21</v>
      </c>
      <c r="M41" s="223">
        <f>G41*(1+L41/100)</f>
        <v>0</v>
      </c>
      <c r="N41" s="222">
        <v>0</v>
      </c>
      <c r="O41" s="222">
        <f>ROUND(E41*N41,2)</f>
        <v>0</v>
      </c>
      <c r="P41" s="222">
        <v>0</v>
      </c>
      <c r="Q41" s="222">
        <f>ROUND(E41*P41,2)</f>
        <v>0</v>
      </c>
      <c r="R41" s="223" t="s">
        <v>159</v>
      </c>
      <c r="S41" s="223" t="s">
        <v>121</v>
      </c>
      <c r="T41" s="223" t="s">
        <v>121</v>
      </c>
      <c r="U41" s="223">
        <v>0</v>
      </c>
      <c r="V41" s="223">
        <f>ROUND(E41*U41,2)</f>
        <v>0</v>
      </c>
      <c r="W41" s="223"/>
      <c r="X41" s="223" t="s">
        <v>132</v>
      </c>
      <c r="Y41" s="223" t="s">
        <v>112</v>
      </c>
      <c r="Z41" s="212"/>
      <c r="AA41" s="212"/>
      <c r="AB41" s="212"/>
      <c r="AC41" s="212"/>
      <c r="AD41" s="212"/>
      <c r="AE41" s="212"/>
      <c r="AF41" s="212"/>
      <c r="AG41" s="212" t="s">
        <v>133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">
      <c r="A42" s="228" t="s">
        <v>104</v>
      </c>
      <c r="B42" s="229" t="s">
        <v>69</v>
      </c>
      <c r="C42" s="253" t="s">
        <v>70</v>
      </c>
      <c r="D42" s="230"/>
      <c r="E42" s="231"/>
      <c r="F42" s="232"/>
      <c r="G42" s="232">
        <f>SUMIF(AG43:AG63,"&lt;&gt;NOR",G43:G63)</f>
        <v>0</v>
      </c>
      <c r="H42" s="232"/>
      <c r="I42" s="232">
        <f>SUM(I43:I63)</f>
        <v>0</v>
      </c>
      <c r="J42" s="232"/>
      <c r="K42" s="232">
        <f>SUM(K43:K63)</f>
        <v>0</v>
      </c>
      <c r="L42" s="232"/>
      <c r="M42" s="232">
        <f>SUM(M43:M63)</f>
        <v>0</v>
      </c>
      <c r="N42" s="231"/>
      <c r="O42" s="231">
        <f>SUM(O43:O63)</f>
        <v>0</v>
      </c>
      <c r="P42" s="231"/>
      <c r="Q42" s="231">
        <f>SUM(Q43:Q63)</f>
        <v>0</v>
      </c>
      <c r="R42" s="232"/>
      <c r="S42" s="232"/>
      <c r="T42" s="233"/>
      <c r="U42" s="227"/>
      <c r="V42" s="227">
        <f>SUM(V43:V63)</f>
        <v>2.04</v>
      </c>
      <c r="W42" s="227"/>
      <c r="X42" s="227"/>
      <c r="Y42" s="227"/>
      <c r="AG42" t="s">
        <v>105</v>
      </c>
    </row>
    <row r="43" spans="1:60" outlineLevel="1" x14ac:dyDescent="0.2">
      <c r="A43" s="235">
        <v>18</v>
      </c>
      <c r="B43" s="236" t="s">
        <v>174</v>
      </c>
      <c r="C43" s="254" t="s">
        <v>175</v>
      </c>
      <c r="D43" s="237" t="s">
        <v>176</v>
      </c>
      <c r="E43" s="238">
        <v>4</v>
      </c>
      <c r="F43" s="239"/>
      <c r="G43" s="240">
        <f>ROUND(E43*F43,2)</f>
        <v>0</v>
      </c>
      <c r="H43" s="239"/>
      <c r="I43" s="240">
        <f>ROUND(E43*H43,2)</f>
        <v>0</v>
      </c>
      <c r="J43" s="239"/>
      <c r="K43" s="240">
        <f>ROUND(E43*J43,2)</f>
        <v>0</v>
      </c>
      <c r="L43" s="240">
        <v>21</v>
      </c>
      <c r="M43" s="240">
        <f>G43*(1+L43/100)</f>
        <v>0</v>
      </c>
      <c r="N43" s="238">
        <v>0</v>
      </c>
      <c r="O43" s="238">
        <f>ROUND(E43*N43,2)</f>
        <v>0</v>
      </c>
      <c r="P43" s="238">
        <v>0</v>
      </c>
      <c r="Q43" s="238">
        <f>ROUND(E43*P43,2)</f>
        <v>0</v>
      </c>
      <c r="R43" s="240" t="s">
        <v>159</v>
      </c>
      <c r="S43" s="240" t="s">
        <v>121</v>
      </c>
      <c r="T43" s="241" t="s">
        <v>121</v>
      </c>
      <c r="U43" s="223">
        <v>0.05</v>
      </c>
      <c r="V43" s="223">
        <f>ROUND(E43*U43,2)</f>
        <v>0.2</v>
      </c>
      <c r="W43" s="223"/>
      <c r="X43" s="223" t="s">
        <v>111</v>
      </c>
      <c r="Y43" s="223" t="s">
        <v>112</v>
      </c>
      <c r="Z43" s="212"/>
      <c r="AA43" s="212"/>
      <c r="AB43" s="212"/>
      <c r="AC43" s="212"/>
      <c r="AD43" s="212"/>
      <c r="AE43" s="212"/>
      <c r="AF43" s="212"/>
      <c r="AG43" s="212" t="s">
        <v>139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55" t="s">
        <v>177</v>
      </c>
      <c r="D44" s="225"/>
      <c r="E44" s="226">
        <v>2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2"/>
      <c r="AA44" s="212"/>
      <c r="AB44" s="212"/>
      <c r="AC44" s="212"/>
      <c r="AD44" s="212"/>
      <c r="AE44" s="212"/>
      <c r="AF44" s="212"/>
      <c r="AG44" s="212" t="s">
        <v>115</v>
      </c>
      <c r="AH44" s="212">
        <v>5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19"/>
      <c r="B45" s="220"/>
      <c r="C45" s="255" t="s">
        <v>178</v>
      </c>
      <c r="D45" s="225"/>
      <c r="E45" s="226">
        <v>2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2"/>
      <c r="AA45" s="212"/>
      <c r="AB45" s="212"/>
      <c r="AC45" s="212"/>
      <c r="AD45" s="212"/>
      <c r="AE45" s="212"/>
      <c r="AF45" s="212"/>
      <c r="AG45" s="212" t="s">
        <v>115</v>
      </c>
      <c r="AH45" s="212">
        <v>5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35">
        <v>19</v>
      </c>
      <c r="B46" s="236" t="s">
        <v>179</v>
      </c>
      <c r="C46" s="254" t="s">
        <v>180</v>
      </c>
      <c r="D46" s="237" t="s">
        <v>176</v>
      </c>
      <c r="E46" s="238">
        <v>2</v>
      </c>
      <c r="F46" s="239"/>
      <c r="G46" s="240">
        <f>ROUND(E46*F46,2)</f>
        <v>0</v>
      </c>
      <c r="H46" s="239"/>
      <c r="I46" s="240">
        <f>ROUND(E46*H46,2)</f>
        <v>0</v>
      </c>
      <c r="J46" s="239"/>
      <c r="K46" s="240">
        <f>ROUND(E46*J46,2)</f>
        <v>0</v>
      </c>
      <c r="L46" s="240">
        <v>21</v>
      </c>
      <c r="M46" s="240">
        <f>G46*(1+L46/100)</f>
        <v>0</v>
      </c>
      <c r="N46" s="238">
        <v>0</v>
      </c>
      <c r="O46" s="238">
        <f>ROUND(E46*N46,2)</f>
        <v>0</v>
      </c>
      <c r="P46" s="238">
        <v>0</v>
      </c>
      <c r="Q46" s="238">
        <f>ROUND(E46*P46,2)</f>
        <v>0</v>
      </c>
      <c r="R46" s="240" t="s">
        <v>159</v>
      </c>
      <c r="S46" s="240" t="s">
        <v>121</v>
      </c>
      <c r="T46" s="241" t="s">
        <v>121</v>
      </c>
      <c r="U46" s="223">
        <v>0.17</v>
      </c>
      <c r="V46" s="223">
        <f>ROUND(E46*U46,2)</f>
        <v>0.34</v>
      </c>
      <c r="W46" s="223"/>
      <c r="X46" s="223" t="s">
        <v>111</v>
      </c>
      <c r="Y46" s="223" t="s">
        <v>112</v>
      </c>
      <c r="Z46" s="212"/>
      <c r="AA46" s="212"/>
      <c r="AB46" s="212"/>
      <c r="AC46" s="212"/>
      <c r="AD46" s="212"/>
      <c r="AE46" s="212"/>
      <c r="AF46" s="212"/>
      <c r="AG46" s="212" t="s">
        <v>139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55" t="s">
        <v>181</v>
      </c>
      <c r="D47" s="225"/>
      <c r="E47" s="226">
        <v>2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2"/>
      <c r="AA47" s="212"/>
      <c r="AB47" s="212"/>
      <c r="AC47" s="212"/>
      <c r="AD47" s="212"/>
      <c r="AE47" s="212"/>
      <c r="AF47" s="212"/>
      <c r="AG47" s="212" t="s">
        <v>115</v>
      </c>
      <c r="AH47" s="212">
        <v>5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35">
        <v>20</v>
      </c>
      <c r="B48" s="236" t="s">
        <v>182</v>
      </c>
      <c r="C48" s="254" t="s">
        <v>183</v>
      </c>
      <c r="D48" s="237" t="s">
        <v>176</v>
      </c>
      <c r="E48" s="238">
        <v>2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38">
        <v>6.3000000000000003E-4</v>
      </c>
      <c r="O48" s="238">
        <f>ROUND(E48*N48,2)</f>
        <v>0</v>
      </c>
      <c r="P48" s="238">
        <v>0</v>
      </c>
      <c r="Q48" s="238">
        <f>ROUND(E48*P48,2)</f>
        <v>0</v>
      </c>
      <c r="R48" s="240" t="s">
        <v>159</v>
      </c>
      <c r="S48" s="240" t="s">
        <v>121</v>
      </c>
      <c r="T48" s="241" t="s">
        <v>121</v>
      </c>
      <c r="U48" s="223">
        <v>0.21</v>
      </c>
      <c r="V48" s="223">
        <f>ROUND(E48*U48,2)</f>
        <v>0.42</v>
      </c>
      <c r="W48" s="223"/>
      <c r="X48" s="223" t="s">
        <v>111</v>
      </c>
      <c r="Y48" s="223" t="s">
        <v>112</v>
      </c>
      <c r="Z48" s="212"/>
      <c r="AA48" s="212"/>
      <c r="AB48" s="212"/>
      <c r="AC48" s="212"/>
      <c r="AD48" s="212"/>
      <c r="AE48" s="212"/>
      <c r="AF48" s="212"/>
      <c r="AG48" s="212" t="s">
        <v>139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55" t="s">
        <v>184</v>
      </c>
      <c r="D49" s="225"/>
      <c r="E49" s="226">
        <v>2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2"/>
      <c r="AA49" s="212"/>
      <c r="AB49" s="212"/>
      <c r="AC49" s="212"/>
      <c r="AD49" s="212"/>
      <c r="AE49" s="212"/>
      <c r="AF49" s="212"/>
      <c r="AG49" s="212" t="s">
        <v>115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35">
        <v>21</v>
      </c>
      <c r="B50" s="236" t="s">
        <v>185</v>
      </c>
      <c r="C50" s="254" t="s">
        <v>186</v>
      </c>
      <c r="D50" s="237" t="s">
        <v>176</v>
      </c>
      <c r="E50" s="238">
        <v>2</v>
      </c>
      <c r="F50" s="239"/>
      <c r="G50" s="240">
        <f>ROUND(E50*F50,2)</f>
        <v>0</v>
      </c>
      <c r="H50" s="239"/>
      <c r="I50" s="240">
        <f>ROUND(E50*H50,2)</f>
        <v>0</v>
      </c>
      <c r="J50" s="239"/>
      <c r="K50" s="240">
        <f>ROUND(E50*J50,2)</f>
        <v>0</v>
      </c>
      <c r="L50" s="240">
        <v>21</v>
      </c>
      <c r="M50" s="240">
        <f>G50*(1+L50/100)</f>
        <v>0</v>
      </c>
      <c r="N50" s="238">
        <v>1.4999999999999999E-4</v>
      </c>
      <c r="O50" s="238">
        <f>ROUND(E50*N50,2)</f>
        <v>0</v>
      </c>
      <c r="P50" s="238">
        <v>0</v>
      </c>
      <c r="Q50" s="238">
        <f>ROUND(E50*P50,2)</f>
        <v>0</v>
      </c>
      <c r="R50" s="240" t="s">
        <v>159</v>
      </c>
      <c r="S50" s="240" t="s">
        <v>121</v>
      </c>
      <c r="T50" s="241" t="s">
        <v>121</v>
      </c>
      <c r="U50" s="223">
        <v>6.2E-2</v>
      </c>
      <c r="V50" s="223">
        <f>ROUND(E50*U50,2)</f>
        <v>0.12</v>
      </c>
      <c r="W50" s="223"/>
      <c r="X50" s="223" t="s">
        <v>111</v>
      </c>
      <c r="Y50" s="223" t="s">
        <v>112</v>
      </c>
      <c r="Z50" s="212"/>
      <c r="AA50" s="212"/>
      <c r="AB50" s="212"/>
      <c r="AC50" s="212"/>
      <c r="AD50" s="212"/>
      <c r="AE50" s="212"/>
      <c r="AF50" s="212"/>
      <c r="AG50" s="212" t="s">
        <v>139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55" t="s">
        <v>187</v>
      </c>
      <c r="D51" s="225"/>
      <c r="E51" s="226">
        <v>2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115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35">
        <v>22</v>
      </c>
      <c r="B52" s="236" t="s">
        <v>188</v>
      </c>
      <c r="C52" s="254" t="s">
        <v>189</v>
      </c>
      <c r="D52" s="237" t="s">
        <v>176</v>
      </c>
      <c r="E52" s="238">
        <v>6</v>
      </c>
      <c r="F52" s="239"/>
      <c r="G52" s="240">
        <f>ROUND(E52*F52,2)</f>
        <v>0</v>
      </c>
      <c r="H52" s="239"/>
      <c r="I52" s="240">
        <f>ROUND(E52*H52,2)</f>
        <v>0</v>
      </c>
      <c r="J52" s="239"/>
      <c r="K52" s="240">
        <f>ROUND(E52*J52,2)</f>
        <v>0</v>
      </c>
      <c r="L52" s="240">
        <v>21</v>
      </c>
      <c r="M52" s="240">
        <f>G52*(1+L52/100)</f>
        <v>0</v>
      </c>
      <c r="N52" s="238">
        <v>4.4999999999999999E-4</v>
      </c>
      <c r="O52" s="238">
        <f>ROUND(E52*N52,2)</f>
        <v>0</v>
      </c>
      <c r="P52" s="238">
        <v>0</v>
      </c>
      <c r="Q52" s="238">
        <f>ROUND(E52*P52,2)</f>
        <v>0</v>
      </c>
      <c r="R52" s="240"/>
      <c r="S52" s="240" t="s">
        <v>109</v>
      </c>
      <c r="T52" s="241" t="s">
        <v>110</v>
      </c>
      <c r="U52" s="223">
        <v>0.16</v>
      </c>
      <c r="V52" s="223">
        <f>ROUND(E52*U52,2)</f>
        <v>0.96</v>
      </c>
      <c r="W52" s="223"/>
      <c r="X52" s="223" t="s">
        <v>111</v>
      </c>
      <c r="Y52" s="223" t="s">
        <v>112</v>
      </c>
      <c r="Z52" s="212"/>
      <c r="AA52" s="212"/>
      <c r="AB52" s="212"/>
      <c r="AC52" s="212"/>
      <c r="AD52" s="212"/>
      <c r="AE52" s="212"/>
      <c r="AF52" s="212"/>
      <c r="AG52" s="212" t="s">
        <v>139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5" t="s">
        <v>190</v>
      </c>
      <c r="D53" s="225"/>
      <c r="E53" s="226">
        <v>6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2"/>
      <c r="AA53" s="212"/>
      <c r="AB53" s="212"/>
      <c r="AC53" s="212"/>
      <c r="AD53" s="212"/>
      <c r="AE53" s="212"/>
      <c r="AF53" s="212"/>
      <c r="AG53" s="212" t="s">
        <v>115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35">
        <v>23</v>
      </c>
      <c r="B54" s="236" t="s">
        <v>191</v>
      </c>
      <c r="C54" s="254" t="s">
        <v>192</v>
      </c>
      <c r="D54" s="237" t="s">
        <v>176</v>
      </c>
      <c r="E54" s="238">
        <v>4</v>
      </c>
      <c r="F54" s="239"/>
      <c r="G54" s="240">
        <f>ROUND(E54*F54,2)</f>
        <v>0</v>
      </c>
      <c r="H54" s="239"/>
      <c r="I54" s="240">
        <f>ROUND(E54*H54,2)</f>
        <v>0</v>
      </c>
      <c r="J54" s="239"/>
      <c r="K54" s="240">
        <f>ROUND(E54*J54,2)</f>
        <v>0</v>
      </c>
      <c r="L54" s="240">
        <v>21</v>
      </c>
      <c r="M54" s="240">
        <f>G54*(1+L54/100)</f>
        <v>0</v>
      </c>
      <c r="N54" s="238">
        <v>2.4000000000000001E-4</v>
      </c>
      <c r="O54" s="238">
        <f>ROUND(E54*N54,2)</f>
        <v>0</v>
      </c>
      <c r="P54" s="238">
        <v>0</v>
      </c>
      <c r="Q54" s="238">
        <f>ROUND(E54*P54,2)</f>
        <v>0</v>
      </c>
      <c r="R54" s="240" t="s">
        <v>120</v>
      </c>
      <c r="S54" s="240" t="s">
        <v>121</v>
      </c>
      <c r="T54" s="241" t="s">
        <v>121</v>
      </c>
      <c r="U54" s="223">
        <v>0</v>
      </c>
      <c r="V54" s="223">
        <f>ROUND(E54*U54,2)</f>
        <v>0</v>
      </c>
      <c r="W54" s="223"/>
      <c r="X54" s="223" t="s">
        <v>122</v>
      </c>
      <c r="Y54" s="223" t="s">
        <v>112</v>
      </c>
      <c r="Z54" s="212"/>
      <c r="AA54" s="212"/>
      <c r="AB54" s="212"/>
      <c r="AC54" s="212"/>
      <c r="AD54" s="212"/>
      <c r="AE54" s="212"/>
      <c r="AF54" s="212"/>
      <c r="AG54" s="212" t="s">
        <v>123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55" t="s">
        <v>193</v>
      </c>
      <c r="D55" s="225"/>
      <c r="E55" s="226">
        <v>4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2"/>
      <c r="AA55" s="212"/>
      <c r="AB55" s="212"/>
      <c r="AC55" s="212"/>
      <c r="AD55" s="212"/>
      <c r="AE55" s="212"/>
      <c r="AF55" s="212"/>
      <c r="AG55" s="212" t="s">
        <v>115</v>
      </c>
      <c r="AH55" s="212">
        <v>5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44">
        <v>24</v>
      </c>
      <c r="B56" s="245" t="s">
        <v>194</v>
      </c>
      <c r="C56" s="258" t="s">
        <v>195</v>
      </c>
      <c r="D56" s="246" t="s">
        <v>176</v>
      </c>
      <c r="E56" s="247">
        <v>2</v>
      </c>
      <c r="F56" s="248"/>
      <c r="G56" s="249">
        <f>ROUND(E56*F56,2)</f>
        <v>0</v>
      </c>
      <c r="H56" s="248"/>
      <c r="I56" s="249">
        <f>ROUND(E56*H56,2)</f>
        <v>0</v>
      </c>
      <c r="J56" s="248"/>
      <c r="K56" s="249">
        <f>ROUND(E56*J56,2)</f>
        <v>0</v>
      </c>
      <c r="L56" s="249">
        <v>21</v>
      </c>
      <c r="M56" s="249">
        <f>G56*(1+L56/100)</f>
        <v>0</v>
      </c>
      <c r="N56" s="247">
        <v>2.4000000000000001E-4</v>
      </c>
      <c r="O56" s="247">
        <f>ROUND(E56*N56,2)</f>
        <v>0</v>
      </c>
      <c r="P56" s="247">
        <v>0</v>
      </c>
      <c r="Q56" s="247">
        <f>ROUND(E56*P56,2)</f>
        <v>0</v>
      </c>
      <c r="R56" s="249" t="s">
        <v>120</v>
      </c>
      <c r="S56" s="249" t="s">
        <v>121</v>
      </c>
      <c r="T56" s="250" t="s">
        <v>121</v>
      </c>
      <c r="U56" s="223">
        <v>0</v>
      </c>
      <c r="V56" s="223">
        <f>ROUND(E56*U56,2)</f>
        <v>0</v>
      </c>
      <c r="W56" s="223"/>
      <c r="X56" s="223" t="s">
        <v>122</v>
      </c>
      <c r="Y56" s="223" t="s">
        <v>112</v>
      </c>
      <c r="Z56" s="212"/>
      <c r="AA56" s="212"/>
      <c r="AB56" s="212"/>
      <c r="AC56" s="212"/>
      <c r="AD56" s="212"/>
      <c r="AE56" s="212"/>
      <c r="AF56" s="212"/>
      <c r="AG56" s="212" t="s">
        <v>123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44">
        <v>25</v>
      </c>
      <c r="B57" s="245" t="s">
        <v>196</v>
      </c>
      <c r="C57" s="258" t="s">
        <v>197</v>
      </c>
      <c r="D57" s="246" t="s">
        <v>176</v>
      </c>
      <c r="E57" s="247">
        <v>2</v>
      </c>
      <c r="F57" s="248"/>
      <c r="G57" s="249">
        <f>ROUND(E57*F57,2)</f>
        <v>0</v>
      </c>
      <c r="H57" s="248"/>
      <c r="I57" s="249">
        <f>ROUND(E57*H57,2)</f>
        <v>0</v>
      </c>
      <c r="J57" s="248"/>
      <c r="K57" s="249">
        <f>ROUND(E57*J57,2)</f>
        <v>0</v>
      </c>
      <c r="L57" s="249">
        <v>21</v>
      </c>
      <c r="M57" s="249">
        <f>G57*(1+L57/100)</f>
        <v>0</v>
      </c>
      <c r="N57" s="247">
        <v>3.8000000000000002E-4</v>
      </c>
      <c r="O57" s="247">
        <f>ROUND(E57*N57,2)</f>
        <v>0</v>
      </c>
      <c r="P57" s="247">
        <v>0</v>
      </c>
      <c r="Q57" s="247">
        <f>ROUND(E57*P57,2)</f>
        <v>0</v>
      </c>
      <c r="R57" s="249" t="s">
        <v>120</v>
      </c>
      <c r="S57" s="249" t="s">
        <v>121</v>
      </c>
      <c r="T57" s="250" t="s">
        <v>121</v>
      </c>
      <c r="U57" s="223">
        <v>0</v>
      </c>
      <c r="V57" s="223">
        <f>ROUND(E57*U57,2)</f>
        <v>0</v>
      </c>
      <c r="W57" s="223"/>
      <c r="X57" s="223" t="s">
        <v>122</v>
      </c>
      <c r="Y57" s="223" t="s">
        <v>112</v>
      </c>
      <c r="Z57" s="212"/>
      <c r="AA57" s="212"/>
      <c r="AB57" s="212"/>
      <c r="AC57" s="212"/>
      <c r="AD57" s="212"/>
      <c r="AE57" s="212"/>
      <c r="AF57" s="212"/>
      <c r="AG57" s="212" t="s">
        <v>123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44">
        <v>26</v>
      </c>
      <c r="B58" s="245" t="s">
        <v>198</v>
      </c>
      <c r="C58" s="258" t="s">
        <v>199</v>
      </c>
      <c r="D58" s="246" t="s">
        <v>176</v>
      </c>
      <c r="E58" s="247">
        <v>2</v>
      </c>
      <c r="F58" s="248"/>
      <c r="G58" s="249">
        <f>ROUND(E58*F58,2)</f>
        <v>0</v>
      </c>
      <c r="H58" s="248"/>
      <c r="I58" s="249">
        <f>ROUND(E58*H58,2)</f>
        <v>0</v>
      </c>
      <c r="J58" s="248"/>
      <c r="K58" s="249">
        <f>ROUND(E58*J58,2)</f>
        <v>0</v>
      </c>
      <c r="L58" s="249">
        <v>21</v>
      </c>
      <c r="M58" s="249">
        <f>G58*(1+L58/100)</f>
        <v>0</v>
      </c>
      <c r="N58" s="247">
        <v>2.3000000000000001E-4</v>
      </c>
      <c r="O58" s="247">
        <f>ROUND(E58*N58,2)</f>
        <v>0</v>
      </c>
      <c r="P58" s="247">
        <v>0</v>
      </c>
      <c r="Q58" s="247">
        <f>ROUND(E58*P58,2)</f>
        <v>0</v>
      </c>
      <c r="R58" s="249" t="s">
        <v>120</v>
      </c>
      <c r="S58" s="249" t="s">
        <v>121</v>
      </c>
      <c r="T58" s="250" t="s">
        <v>121</v>
      </c>
      <c r="U58" s="223">
        <v>0</v>
      </c>
      <c r="V58" s="223">
        <f>ROUND(E58*U58,2)</f>
        <v>0</v>
      </c>
      <c r="W58" s="223"/>
      <c r="X58" s="223" t="s">
        <v>122</v>
      </c>
      <c r="Y58" s="223" t="s">
        <v>112</v>
      </c>
      <c r="Z58" s="212"/>
      <c r="AA58" s="212"/>
      <c r="AB58" s="212"/>
      <c r="AC58" s="212"/>
      <c r="AD58" s="212"/>
      <c r="AE58" s="212"/>
      <c r="AF58" s="212"/>
      <c r="AG58" s="212" t="s">
        <v>123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35">
        <v>27</v>
      </c>
      <c r="B59" s="236" t="s">
        <v>200</v>
      </c>
      <c r="C59" s="254" t="s">
        <v>201</v>
      </c>
      <c r="D59" s="237" t="s">
        <v>176</v>
      </c>
      <c r="E59" s="238">
        <v>6</v>
      </c>
      <c r="F59" s="239"/>
      <c r="G59" s="240">
        <f>ROUND(E59*F59,2)</f>
        <v>0</v>
      </c>
      <c r="H59" s="239"/>
      <c r="I59" s="240">
        <f>ROUND(E59*H59,2)</f>
        <v>0</v>
      </c>
      <c r="J59" s="239"/>
      <c r="K59" s="240">
        <f>ROUND(E59*J59,2)</f>
        <v>0</v>
      </c>
      <c r="L59" s="240">
        <v>21</v>
      </c>
      <c r="M59" s="240">
        <f>G59*(1+L59/100)</f>
        <v>0</v>
      </c>
      <c r="N59" s="238">
        <v>4.4999999999999999E-4</v>
      </c>
      <c r="O59" s="238">
        <f>ROUND(E59*N59,2)</f>
        <v>0</v>
      </c>
      <c r="P59" s="238">
        <v>0</v>
      </c>
      <c r="Q59" s="238">
        <f>ROUND(E59*P59,2)</f>
        <v>0</v>
      </c>
      <c r="R59" s="240"/>
      <c r="S59" s="240" t="s">
        <v>109</v>
      </c>
      <c r="T59" s="241" t="s">
        <v>110</v>
      </c>
      <c r="U59" s="223">
        <v>0</v>
      </c>
      <c r="V59" s="223">
        <f>ROUND(E59*U59,2)</f>
        <v>0</v>
      </c>
      <c r="W59" s="223"/>
      <c r="X59" s="223" t="s">
        <v>122</v>
      </c>
      <c r="Y59" s="223" t="s">
        <v>112</v>
      </c>
      <c r="Z59" s="212"/>
      <c r="AA59" s="212"/>
      <c r="AB59" s="212"/>
      <c r="AC59" s="212"/>
      <c r="AD59" s="212"/>
      <c r="AE59" s="212"/>
      <c r="AF59" s="212"/>
      <c r="AG59" s="212" t="s">
        <v>123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55" t="s">
        <v>202</v>
      </c>
      <c r="D60" s="225"/>
      <c r="E60" s="226">
        <v>6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2"/>
      <c r="AA60" s="212"/>
      <c r="AB60" s="212"/>
      <c r="AC60" s="212"/>
      <c r="AD60" s="212"/>
      <c r="AE60" s="212"/>
      <c r="AF60" s="212"/>
      <c r="AG60" s="212" t="s">
        <v>115</v>
      </c>
      <c r="AH60" s="212">
        <v>5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35">
        <v>28</v>
      </c>
      <c r="B61" s="236" t="s">
        <v>203</v>
      </c>
      <c r="C61" s="254" t="s">
        <v>204</v>
      </c>
      <c r="D61" s="237" t="s">
        <v>176</v>
      </c>
      <c r="E61" s="238">
        <v>7</v>
      </c>
      <c r="F61" s="239"/>
      <c r="G61" s="240">
        <f>ROUND(E61*F61,2)</f>
        <v>0</v>
      </c>
      <c r="H61" s="239"/>
      <c r="I61" s="240">
        <f>ROUND(E61*H61,2)</f>
        <v>0</v>
      </c>
      <c r="J61" s="239"/>
      <c r="K61" s="240">
        <f>ROUND(E61*J61,2)</f>
        <v>0</v>
      </c>
      <c r="L61" s="240">
        <v>21</v>
      </c>
      <c r="M61" s="240">
        <f>G61*(1+L61/100)</f>
        <v>0</v>
      </c>
      <c r="N61" s="238">
        <v>2.0000000000000001E-4</v>
      </c>
      <c r="O61" s="238">
        <f>ROUND(E61*N61,2)</f>
        <v>0</v>
      </c>
      <c r="P61" s="238">
        <v>0</v>
      </c>
      <c r="Q61" s="238">
        <f>ROUND(E61*P61,2)</f>
        <v>0</v>
      </c>
      <c r="R61" s="240" t="s">
        <v>120</v>
      </c>
      <c r="S61" s="240" t="s">
        <v>121</v>
      </c>
      <c r="T61" s="241" t="s">
        <v>121</v>
      </c>
      <c r="U61" s="223">
        <v>0</v>
      </c>
      <c r="V61" s="223">
        <f>ROUND(E61*U61,2)</f>
        <v>0</v>
      </c>
      <c r="W61" s="223"/>
      <c r="X61" s="223" t="s">
        <v>122</v>
      </c>
      <c r="Y61" s="223" t="s">
        <v>112</v>
      </c>
      <c r="Z61" s="212"/>
      <c r="AA61" s="212"/>
      <c r="AB61" s="212"/>
      <c r="AC61" s="212"/>
      <c r="AD61" s="212"/>
      <c r="AE61" s="212"/>
      <c r="AF61" s="212"/>
      <c r="AG61" s="212" t="s">
        <v>123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19"/>
      <c r="B62" s="220"/>
      <c r="C62" s="255" t="s">
        <v>205</v>
      </c>
      <c r="D62" s="225"/>
      <c r="E62" s="226">
        <v>7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115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>
        <v>29</v>
      </c>
      <c r="B63" s="220" t="s">
        <v>206</v>
      </c>
      <c r="C63" s="256" t="s">
        <v>207</v>
      </c>
      <c r="D63" s="221" t="s">
        <v>0</v>
      </c>
      <c r="E63" s="242"/>
      <c r="F63" s="224"/>
      <c r="G63" s="223">
        <f>ROUND(E63*F63,2)</f>
        <v>0</v>
      </c>
      <c r="H63" s="224"/>
      <c r="I63" s="223">
        <f>ROUND(E63*H63,2)</f>
        <v>0</v>
      </c>
      <c r="J63" s="224"/>
      <c r="K63" s="223">
        <f>ROUND(E63*J63,2)</f>
        <v>0</v>
      </c>
      <c r="L63" s="223">
        <v>21</v>
      </c>
      <c r="M63" s="223">
        <f>G63*(1+L63/100)</f>
        <v>0</v>
      </c>
      <c r="N63" s="222">
        <v>0</v>
      </c>
      <c r="O63" s="222">
        <f>ROUND(E63*N63,2)</f>
        <v>0</v>
      </c>
      <c r="P63" s="222">
        <v>0</v>
      </c>
      <c r="Q63" s="222">
        <f>ROUND(E63*P63,2)</f>
        <v>0</v>
      </c>
      <c r="R63" s="223" t="s">
        <v>159</v>
      </c>
      <c r="S63" s="223" t="s">
        <v>121</v>
      </c>
      <c r="T63" s="223" t="s">
        <v>121</v>
      </c>
      <c r="U63" s="223">
        <v>0</v>
      </c>
      <c r="V63" s="223">
        <f>ROUND(E63*U63,2)</f>
        <v>0</v>
      </c>
      <c r="W63" s="223"/>
      <c r="X63" s="223" t="s">
        <v>132</v>
      </c>
      <c r="Y63" s="223" t="s">
        <v>112</v>
      </c>
      <c r="Z63" s="212"/>
      <c r="AA63" s="212"/>
      <c r="AB63" s="212"/>
      <c r="AC63" s="212"/>
      <c r="AD63" s="212"/>
      <c r="AE63" s="212"/>
      <c r="AF63" s="212"/>
      <c r="AG63" s="212" t="s">
        <v>133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x14ac:dyDescent="0.2">
      <c r="A64" s="228" t="s">
        <v>104</v>
      </c>
      <c r="B64" s="229" t="s">
        <v>71</v>
      </c>
      <c r="C64" s="253" t="s">
        <v>72</v>
      </c>
      <c r="D64" s="230"/>
      <c r="E64" s="231"/>
      <c r="F64" s="232"/>
      <c r="G64" s="232">
        <f>SUMIF(AG65:AG76,"&lt;&gt;NOR",G65:G76)</f>
        <v>0</v>
      </c>
      <c r="H64" s="232"/>
      <c r="I64" s="232">
        <f>SUM(I65:I76)</f>
        <v>0</v>
      </c>
      <c r="J64" s="232"/>
      <c r="K64" s="232">
        <f>SUM(K65:K76)</f>
        <v>0</v>
      </c>
      <c r="L64" s="232"/>
      <c r="M64" s="232">
        <f>SUM(M65:M76)</f>
        <v>0</v>
      </c>
      <c r="N64" s="231"/>
      <c r="O64" s="231">
        <f>SUM(O65:O76)</f>
        <v>0.06</v>
      </c>
      <c r="P64" s="231"/>
      <c r="Q64" s="231">
        <f>SUM(Q65:Q76)</f>
        <v>0</v>
      </c>
      <c r="R64" s="232"/>
      <c r="S64" s="232"/>
      <c r="T64" s="233"/>
      <c r="U64" s="227"/>
      <c r="V64" s="227">
        <f>SUM(V65:V76)</f>
        <v>8.2900000000000009</v>
      </c>
      <c r="W64" s="227"/>
      <c r="X64" s="227"/>
      <c r="Y64" s="227"/>
      <c r="AG64" t="s">
        <v>105</v>
      </c>
    </row>
    <row r="65" spans="1:60" outlineLevel="1" x14ac:dyDescent="0.2">
      <c r="A65" s="244">
        <v>30</v>
      </c>
      <c r="B65" s="245" t="s">
        <v>208</v>
      </c>
      <c r="C65" s="258" t="s">
        <v>209</v>
      </c>
      <c r="D65" s="246" t="s">
        <v>210</v>
      </c>
      <c r="E65" s="247">
        <v>15</v>
      </c>
      <c r="F65" s="248"/>
      <c r="G65" s="249">
        <f>ROUND(E65*F65,2)</f>
        <v>0</v>
      </c>
      <c r="H65" s="248"/>
      <c r="I65" s="249">
        <f>ROUND(E65*H65,2)</f>
        <v>0</v>
      </c>
      <c r="J65" s="248"/>
      <c r="K65" s="249">
        <f>ROUND(E65*J65,2)</f>
        <v>0</v>
      </c>
      <c r="L65" s="249">
        <v>21</v>
      </c>
      <c r="M65" s="249">
        <f>G65*(1+L65/100)</f>
        <v>0</v>
      </c>
      <c r="N65" s="247">
        <v>0</v>
      </c>
      <c r="O65" s="247">
        <f>ROUND(E65*N65,2)</f>
        <v>0</v>
      </c>
      <c r="P65" s="247">
        <v>0</v>
      </c>
      <c r="Q65" s="247">
        <f>ROUND(E65*P65,2)</f>
        <v>0</v>
      </c>
      <c r="R65" s="249" t="s">
        <v>159</v>
      </c>
      <c r="S65" s="249" t="s">
        <v>121</v>
      </c>
      <c r="T65" s="250" t="s">
        <v>121</v>
      </c>
      <c r="U65" s="223">
        <v>0.124</v>
      </c>
      <c r="V65" s="223">
        <f>ROUND(E65*U65,2)</f>
        <v>1.86</v>
      </c>
      <c r="W65" s="223"/>
      <c r="X65" s="223" t="s">
        <v>111</v>
      </c>
      <c r="Y65" s="223" t="s">
        <v>112</v>
      </c>
      <c r="Z65" s="212"/>
      <c r="AA65" s="212"/>
      <c r="AB65" s="212"/>
      <c r="AC65" s="212"/>
      <c r="AD65" s="212"/>
      <c r="AE65" s="212"/>
      <c r="AF65" s="212"/>
      <c r="AG65" s="212" t="s">
        <v>139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35">
        <v>31</v>
      </c>
      <c r="B66" s="236" t="s">
        <v>211</v>
      </c>
      <c r="C66" s="254" t="s">
        <v>212</v>
      </c>
      <c r="D66" s="237" t="s">
        <v>210</v>
      </c>
      <c r="E66" s="238">
        <v>7.2</v>
      </c>
      <c r="F66" s="239"/>
      <c r="G66" s="240">
        <f>ROUND(E66*F66,2)</f>
        <v>0</v>
      </c>
      <c r="H66" s="239"/>
      <c r="I66" s="240">
        <f>ROUND(E66*H66,2)</f>
        <v>0</v>
      </c>
      <c r="J66" s="239"/>
      <c r="K66" s="240">
        <f>ROUND(E66*J66,2)</f>
        <v>0</v>
      </c>
      <c r="L66" s="240">
        <v>21</v>
      </c>
      <c r="M66" s="240">
        <f>G66*(1+L66/100)</f>
        <v>0</v>
      </c>
      <c r="N66" s="238">
        <v>0</v>
      </c>
      <c r="O66" s="238">
        <f>ROUND(E66*N66,2)</f>
        <v>0</v>
      </c>
      <c r="P66" s="238">
        <v>0</v>
      </c>
      <c r="Q66" s="238">
        <f>ROUND(E66*P66,2)</f>
        <v>0</v>
      </c>
      <c r="R66" s="240" t="s">
        <v>159</v>
      </c>
      <c r="S66" s="240" t="s">
        <v>121</v>
      </c>
      <c r="T66" s="241" t="s">
        <v>121</v>
      </c>
      <c r="U66" s="223">
        <v>0.11</v>
      </c>
      <c r="V66" s="223">
        <f>ROUND(E66*U66,2)</f>
        <v>0.79</v>
      </c>
      <c r="W66" s="223"/>
      <c r="X66" s="223" t="s">
        <v>111</v>
      </c>
      <c r="Y66" s="223" t="s">
        <v>112</v>
      </c>
      <c r="Z66" s="212"/>
      <c r="AA66" s="212"/>
      <c r="AB66" s="212"/>
      <c r="AC66" s="212"/>
      <c r="AD66" s="212"/>
      <c r="AE66" s="212"/>
      <c r="AF66" s="212"/>
      <c r="AG66" s="212" t="s">
        <v>139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">
      <c r="A67" s="219"/>
      <c r="B67" s="220"/>
      <c r="C67" s="255" t="s">
        <v>213</v>
      </c>
      <c r="D67" s="225"/>
      <c r="E67" s="226">
        <v>7.2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2"/>
      <c r="AA67" s="212"/>
      <c r="AB67" s="212"/>
      <c r="AC67" s="212"/>
      <c r="AD67" s="212"/>
      <c r="AE67" s="212"/>
      <c r="AF67" s="212"/>
      <c r="AG67" s="212" t="s">
        <v>115</v>
      </c>
      <c r="AH67" s="212">
        <v>5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35">
        <v>32</v>
      </c>
      <c r="B68" s="236" t="s">
        <v>214</v>
      </c>
      <c r="C68" s="254" t="s">
        <v>215</v>
      </c>
      <c r="D68" s="237" t="s">
        <v>176</v>
      </c>
      <c r="E68" s="238">
        <v>6</v>
      </c>
      <c r="F68" s="239"/>
      <c r="G68" s="240">
        <f>ROUND(E68*F68,2)</f>
        <v>0</v>
      </c>
      <c r="H68" s="239"/>
      <c r="I68" s="240">
        <f>ROUND(E68*H68,2)</f>
        <v>0</v>
      </c>
      <c r="J68" s="239"/>
      <c r="K68" s="240">
        <f>ROUND(E68*J68,2)</f>
        <v>0</v>
      </c>
      <c r="L68" s="240">
        <v>21</v>
      </c>
      <c r="M68" s="240">
        <f>G68*(1+L68/100)</f>
        <v>0</v>
      </c>
      <c r="N68" s="238">
        <v>0</v>
      </c>
      <c r="O68" s="238">
        <f>ROUND(E68*N68,2)</f>
        <v>0</v>
      </c>
      <c r="P68" s="238">
        <v>0</v>
      </c>
      <c r="Q68" s="238">
        <f>ROUND(E68*P68,2)</f>
        <v>0</v>
      </c>
      <c r="R68" s="240" t="s">
        <v>159</v>
      </c>
      <c r="S68" s="240" t="s">
        <v>121</v>
      </c>
      <c r="T68" s="241" t="s">
        <v>121</v>
      </c>
      <c r="U68" s="223">
        <v>0.86799999999999999</v>
      </c>
      <c r="V68" s="223">
        <f>ROUND(E68*U68,2)</f>
        <v>5.21</v>
      </c>
      <c r="W68" s="223"/>
      <c r="X68" s="223" t="s">
        <v>111</v>
      </c>
      <c r="Y68" s="223" t="s">
        <v>112</v>
      </c>
      <c r="Z68" s="212"/>
      <c r="AA68" s="212"/>
      <c r="AB68" s="212"/>
      <c r="AC68" s="212"/>
      <c r="AD68" s="212"/>
      <c r="AE68" s="212"/>
      <c r="AF68" s="212"/>
      <c r="AG68" s="212" t="s">
        <v>139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19"/>
      <c r="B69" s="220"/>
      <c r="C69" s="255" t="s">
        <v>202</v>
      </c>
      <c r="D69" s="225"/>
      <c r="E69" s="226">
        <v>6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2"/>
      <c r="AA69" s="212"/>
      <c r="AB69" s="212"/>
      <c r="AC69" s="212"/>
      <c r="AD69" s="212"/>
      <c r="AE69" s="212"/>
      <c r="AF69" s="212"/>
      <c r="AG69" s="212" t="s">
        <v>115</v>
      </c>
      <c r="AH69" s="212">
        <v>5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35">
        <v>33</v>
      </c>
      <c r="B70" s="236" t="s">
        <v>216</v>
      </c>
      <c r="C70" s="254" t="s">
        <v>217</v>
      </c>
      <c r="D70" s="237" t="s">
        <v>210</v>
      </c>
      <c r="E70" s="238">
        <v>7.2</v>
      </c>
      <c r="F70" s="239"/>
      <c r="G70" s="240">
        <f>ROUND(E70*F70,2)</f>
        <v>0</v>
      </c>
      <c r="H70" s="239"/>
      <c r="I70" s="240">
        <f>ROUND(E70*H70,2)</f>
        <v>0</v>
      </c>
      <c r="J70" s="239"/>
      <c r="K70" s="240">
        <f>ROUND(E70*J70,2)</f>
        <v>0</v>
      </c>
      <c r="L70" s="240">
        <v>21</v>
      </c>
      <c r="M70" s="240">
        <f>G70*(1+L70/100)</f>
        <v>0</v>
      </c>
      <c r="N70" s="238">
        <v>0</v>
      </c>
      <c r="O70" s="238">
        <f>ROUND(E70*N70,2)</f>
        <v>0</v>
      </c>
      <c r="P70" s="238">
        <v>0</v>
      </c>
      <c r="Q70" s="238">
        <f>ROUND(E70*P70,2)</f>
        <v>0</v>
      </c>
      <c r="R70" s="240" t="s">
        <v>159</v>
      </c>
      <c r="S70" s="240" t="s">
        <v>121</v>
      </c>
      <c r="T70" s="241" t="s">
        <v>121</v>
      </c>
      <c r="U70" s="223">
        <v>0.06</v>
      </c>
      <c r="V70" s="223">
        <f>ROUND(E70*U70,2)</f>
        <v>0.43</v>
      </c>
      <c r="W70" s="223"/>
      <c r="X70" s="223" t="s">
        <v>111</v>
      </c>
      <c r="Y70" s="223" t="s">
        <v>112</v>
      </c>
      <c r="Z70" s="212"/>
      <c r="AA70" s="212"/>
      <c r="AB70" s="212"/>
      <c r="AC70" s="212"/>
      <c r="AD70" s="212"/>
      <c r="AE70" s="212"/>
      <c r="AF70" s="212"/>
      <c r="AG70" s="212" t="s">
        <v>139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19"/>
      <c r="B71" s="220"/>
      <c r="C71" s="255" t="s">
        <v>218</v>
      </c>
      <c r="D71" s="225"/>
      <c r="E71" s="226">
        <v>7.2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2"/>
      <c r="AA71" s="212"/>
      <c r="AB71" s="212"/>
      <c r="AC71" s="212"/>
      <c r="AD71" s="212"/>
      <c r="AE71" s="212"/>
      <c r="AF71" s="212"/>
      <c r="AG71" s="212" t="s">
        <v>115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44">
        <v>34</v>
      </c>
      <c r="B72" s="245" t="s">
        <v>219</v>
      </c>
      <c r="C72" s="258" t="s">
        <v>220</v>
      </c>
      <c r="D72" s="246" t="s">
        <v>221</v>
      </c>
      <c r="E72" s="247">
        <v>2</v>
      </c>
      <c r="F72" s="248"/>
      <c r="G72" s="249">
        <f>ROUND(E72*F72,2)</f>
        <v>0</v>
      </c>
      <c r="H72" s="248"/>
      <c r="I72" s="249">
        <f>ROUND(E72*H72,2)</f>
        <v>0</v>
      </c>
      <c r="J72" s="248"/>
      <c r="K72" s="249">
        <f>ROUND(E72*J72,2)</f>
        <v>0</v>
      </c>
      <c r="L72" s="249">
        <v>21</v>
      </c>
      <c r="M72" s="249">
        <f>G72*(1+L72/100)</f>
        <v>0</v>
      </c>
      <c r="N72" s="247">
        <v>0</v>
      </c>
      <c r="O72" s="247">
        <f>ROUND(E72*N72,2)</f>
        <v>0</v>
      </c>
      <c r="P72" s="247">
        <v>0</v>
      </c>
      <c r="Q72" s="247">
        <f>ROUND(E72*P72,2)</f>
        <v>0</v>
      </c>
      <c r="R72" s="249"/>
      <c r="S72" s="249" t="s">
        <v>109</v>
      </c>
      <c r="T72" s="250" t="s">
        <v>110</v>
      </c>
      <c r="U72" s="223">
        <v>0</v>
      </c>
      <c r="V72" s="223">
        <f>ROUND(E72*U72,2)</f>
        <v>0</v>
      </c>
      <c r="W72" s="223"/>
      <c r="X72" s="223" t="s">
        <v>122</v>
      </c>
      <c r="Y72" s="223" t="s">
        <v>112</v>
      </c>
      <c r="Z72" s="212"/>
      <c r="AA72" s="212"/>
      <c r="AB72" s="212"/>
      <c r="AC72" s="212"/>
      <c r="AD72" s="212"/>
      <c r="AE72" s="212"/>
      <c r="AF72" s="212"/>
      <c r="AG72" s="212" t="s">
        <v>123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33.75" outlineLevel="1" x14ac:dyDescent="0.2">
      <c r="A73" s="244">
        <v>35</v>
      </c>
      <c r="B73" s="245" t="s">
        <v>222</v>
      </c>
      <c r="C73" s="258" t="s">
        <v>223</v>
      </c>
      <c r="D73" s="246" t="s">
        <v>176</v>
      </c>
      <c r="E73" s="247">
        <v>6</v>
      </c>
      <c r="F73" s="248"/>
      <c r="G73" s="249">
        <f>ROUND(E73*F73,2)</f>
        <v>0</v>
      </c>
      <c r="H73" s="248"/>
      <c r="I73" s="249">
        <f>ROUND(E73*H73,2)</f>
        <v>0</v>
      </c>
      <c r="J73" s="248"/>
      <c r="K73" s="249">
        <f>ROUND(E73*J73,2)</f>
        <v>0</v>
      </c>
      <c r="L73" s="249">
        <v>21</v>
      </c>
      <c r="M73" s="249">
        <f>G73*(1+L73/100)</f>
        <v>0</v>
      </c>
      <c r="N73" s="247">
        <v>9.9000000000000008E-3</v>
      </c>
      <c r="O73" s="247">
        <f>ROUND(E73*N73,2)</f>
        <v>0.06</v>
      </c>
      <c r="P73" s="247">
        <v>0</v>
      </c>
      <c r="Q73" s="247">
        <f>ROUND(E73*P73,2)</f>
        <v>0</v>
      </c>
      <c r="R73" s="249" t="s">
        <v>120</v>
      </c>
      <c r="S73" s="249" t="s">
        <v>121</v>
      </c>
      <c r="T73" s="250" t="s">
        <v>121</v>
      </c>
      <c r="U73" s="223">
        <v>0</v>
      </c>
      <c r="V73" s="223">
        <f>ROUND(E73*U73,2)</f>
        <v>0</v>
      </c>
      <c r="W73" s="223"/>
      <c r="X73" s="223" t="s">
        <v>122</v>
      </c>
      <c r="Y73" s="223" t="s">
        <v>112</v>
      </c>
      <c r="Z73" s="212"/>
      <c r="AA73" s="212"/>
      <c r="AB73" s="212"/>
      <c r="AC73" s="212"/>
      <c r="AD73" s="212"/>
      <c r="AE73" s="212"/>
      <c r="AF73" s="212"/>
      <c r="AG73" s="212" t="s">
        <v>123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44">
        <v>36</v>
      </c>
      <c r="B74" s="245" t="s">
        <v>224</v>
      </c>
      <c r="C74" s="258" t="s">
        <v>225</v>
      </c>
      <c r="D74" s="246" t="s">
        <v>176</v>
      </c>
      <c r="E74" s="247">
        <v>4</v>
      </c>
      <c r="F74" s="248"/>
      <c r="G74" s="249">
        <f>ROUND(E74*F74,2)</f>
        <v>0</v>
      </c>
      <c r="H74" s="248"/>
      <c r="I74" s="249">
        <f>ROUND(E74*H74,2)</f>
        <v>0</v>
      </c>
      <c r="J74" s="248"/>
      <c r="K74" s="249">
        <f>ROUND(E74*J74,2)</f>
        <v>0</v>
      </c>
      <c r="L74" s="249">
        <v>21</v>
      </c>
      <c r="M74" s="249">
        <f>G74*(1+L74/100)</f>
        <v>0</v>
      </c>
      <c r="N74" s="247">
        <v>4.2999999999999999E-4</v>
      </c>
      <c r="O74" s="247">
        <f>ROUND(E74*N74,2)</f>
        <v>0</v>
      </c>
      <c r="P74" s="247">
        <v>0</v>
      </c>
      <c r="Q74" s="247">
        <f>ROUND(E74*P74,2)</f>
        <v>0</v>
      </c>
      <c r="R74" s="249" t="s">
        <v>120</v>
      </c>
      <c r="S74" s="249" t="s">
        <v>121</v>
      </c>
      <c r="T74" s="250" t="s">
        <v>121</v>
      </c>
      <c r="U74" s="223">
        <v>0</v>
      </c>
      <c r="V74" s="223">
        <f>ROUND(E74*U74,2)</f>
        <v>0</v>
      </c>
      <c r="W74" s="223"/>
      <c r="X74" s="223" t="s">
        <v>122</v>
      </c>
      <c r="Y74" s="223" t="s">
        <v>112</v>
      </c>
      <c r="Z74" s="212"/>
      <c r="AA74" s="212"/>
      <c r="AB74" s="212"/>
      <c r="AC74" s="212"/>
      <c r="AD74" s="212"/>
      <c r="AE74" s="212"/>
      <c r="AF74" s="212"/>
      <c r="AG74" s="212" t="s">
        <v>123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35">
        <v>37</v>
      </c>
      <c r="B75" s="236" t="s">
        <v>226</v>
      </c>
      <c r="C75" s="254" t="s">
        <v>227</v>
      </c>
      <c r="D75" s="237" t="s">
        <v>176</v>
      </c>
      <c r="E75" s="238">
        <v>2</v>
      </c>
      <c r="F75" s="239"/>
      <c r="G75" s="240">
        <f>ROUND(E75*F75,2)</f>
        <v>0</v>
      </c>
      <c r="H75" s="239"/>
      <c r="I75" s="240">
        <f>ROUND(E75*H75,2)</f>
        <v>0</v>
      </c>
      <c r="J75" s="239"/>
      <c r="K75" s="240">
        <f>ROUND(E75*J75,2)</f>
        <v>0</v>
      </c>
      <c r="L75" s="240">
        <v>21</v>
      </c>
      <c r="M75" s="240">
        <f>G75*(1+L75/100)</f>
        <v>0</v>
      </c>
      <c r="N75" s="238">
        <v>1E-3</v>
      </c>
      <c r="O75" s="238">
        <f>ROUND(E75*N75,2)</f>
        <v>0</v>
      </c>
      <c r="P75" s="238">
        <v>0</v>
      </c>
      <c r="Q75" s="238">
        <f>ROUND(E75*P75,2)</f>
        <v>0</v>
      </c>
      <c r="R75" s="240" t="s">
        <v>120</v>
      </c>
      <c r="S75" s="240" t="s">
        <v>121</v>
      </c>
      <c r="T75" s="241" t="s">
        <v>121</v>
      </c>
      <c r="U75" s="223">
        <v>0</v>
      </c>
      <c r="V75" s="223">
        <f>ROUND(E75*U75,2)</f>
        <v>0</v>
      </c>
      <c r="W75" s="223"/>
      <c r="X75" s="223" t="s">
        <v>122</v>
      </c>
      <c r="Y75" s="223" t="s">
        <v>112</v>
      </c>
      <c r="Z75" s="212"/>
      <c r="AA75" s="212"/>
      <c r="AB75" s="212"/>
      <c r="AC75" s="212"/>
      <c r="AD75" s="212"/>
      <c r="AE75" s="212"/>
      <c r="AF75" s="212"/>
      <c r="AG75" s="212" t="s">
        <v>123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>
        <v>38</v>
      </c>
      <c r="B76" s="220" t="s">
        <v>228</v>
      </c>
      <c r="C76" s="256" t="s">
        <v>229</v>
      </c>
      <c r="D76" s="221" t="s">
        <v>0</v>
      </c>
      <c r="E76" s="242"/>
      <c r="F76" s="224"/>
      <c r="G76" s="223">
        <f>ROUND(E76*F76,2)</f>
        <v>0</v>
      </c>
      <c r="H76" s="224"/>
      <c r="I76" s="223">
        <f>ROUND(E76*H76,2)</f>
        <v>0</v>
      </c>
      <c r="J76" s="224"/>
      <c r="K76" s="223">
        <f>ROUND(E76*J76,2)</f>
        <v>0</v>
      </c>
      <c r="L76" s="223">
        <v>21</v>
      </c>
      <c r="M76" s="223">
        <f>G76*(1+L76/100)</f>
        <v>0</v>
      </c>
      <c r="N76" s="222">
        <v>0</v>
      </c>
      <c r="O76" s="222">
        <f>ROUND(E76*N76,2)</f>
        <v>0</v>
      </c>
      <c r="P76" s="222">
        <v>0</v>
      </c>
      <c r="Q76" s="222">
        <f>ROUND(E76*P76,2)</f>
        <v>0</v>
      </c>
      <c r="R76" s="223" t="s">
        <v>159</v>
      </c>
      <c r="S76" s="223" t="s">
        <v>121</v>
      </c>
      <c r="T76" s="223" t="s">
        <v>121</v>
      </c>
      <c r="U76" s="223">
        <v>0</v>
      </c>
      <c r="V76" s="223">
        <f>ROUND(E76*U76,2)</f>
        <v>0</v>
      </c>
      <c r="W76" s="223"/>
      <c r="X76" s="223" t="s">
        <v>132</v>
      </c>
      <c r="Y76" s="223" t="s">
        <v>112</v>
      </c>
      <c r="Z76" s="212"/>
      <c r="AA76" s="212"/>
      <c r="AB76" s="212"/>
      <c r="AC76" s="212"/>
      <c r="AD76" s="212"/>
      <c r="AE76" s="212"/>
      <c r="AF76" s="212"/>
      <c r="AG76" s="212" t="s">
        <v>133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x14ac:dyDescent="0.2">
      <c r="A77" s="228" t="s">
        <v>104</v>
      </c>
      <c r="B77" s="229" t="s">
        <v>73</v>
      </c>
      <c r="C77" s="253" t="s">
        <v>74</v>
      </c>
      <c r="D77" s="230"/>
      <c r="E77" s="231"/>
      <c r="F77" s="232"/>
      <c r="G77" s="232">
        <f>SUMIF(AG78:AG81,"&lt;&gt;NOR",G78:G81)</f>
        <v>0</v>
      </c>
      <c r="H77" s="232"/>
      <c r="I77" s="232">
        <f>SUM(I78:I81)</f>
        <v>0</v>
      </c>
      <c r="J77" s="232"/>
      <c r="K77" s="232">
        <f>SUM(K78:K81)</f>
        <v>0</v>
      </c>
      <c r="L77" s="232"/>
      <c r="M77" s="232">
        <f>SUM(M78:M81)</f>
        <v>0</v>
      </c>
      <c r="N77" s="231"/>
      <c r="O77" s="231">
        <f>SUM(O78:O81)</f>
        <v>0.01</v>
      </c>
      <c r="P77" s="231"/>
      <c r="Q77" s="231">
        <f>SUM(Q78:Q81)</f>
        <v>0</v>
      </c>
      <c r="R77" s="232"/>
      <c r="S77" s="232"/>
      <c r="T77" s="233"/>
      <c r="U77" s="227"/>
      <c r="V77" s="227">
        <f>SUM(V78:V81)</f>
        <v>5.98</v>
      </c>
      <c r="W77" s="227"/>
      <c r="X77" s="227"/>
      <c r="Y77" s="227"/>
      <c r="AG77" t="s">
        <v>105</v>
      </c>
    </row>
    <row r="78" spans="1:60" ht="22.5" outlineLevel="1" x14ac:dyDescent="0.2">
      <c r="A78" s="235">
        <v>39</v>
      </c>
      <c r="B78" s="236" t="s">
        <v>230</v>
      </c>
      <c r="C78" s="254" t="s">
        <v>231</v>
      </c>
      <c r="D78" s="237" t="s">
        <v>210</v>
      </c>
      <c r="E78" s="238">
        <v>15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38">
        <v>4.8999999999999998E-4</v>
      </c>
      <c r="O78" s="238">
        <f>ROUND(E78*N78,2)</f>
        <v>0.01</v>
      </c>
      <c r="P78" s="238">
        <v>0</v>
      </c>
      <c r="Q78" s="238">
        <f>ROUND(E78*P78,2)</f>
        <v>0</v>
      </c>
      <c r="R78" s="240" t="s">
        <v>232</v>
      </c>
      <c r="S78" s="240" t="s">
        <v>121</v>
      </c>
      <c r="T78" s="241" t="s">
        <v>121</v>
      </c>
      <c r="U78" s="223">
        <v>0.24299999999999999</v>
      </c>
      <c r="V78" s="223">
        <f>ROUND(E78*U78,2)</f>
        <v>3.65</v>
      </c>
      <c r="W78" s="223"/>
      <c r="X78" s="223" t="s">
        <v>111</v>
      </c>
      <c r="Y78" s="223" t="s">
        <v>112</v>
      </c>
      <c r="Z78" s="212"/>
      <c r="AA78" s="212"/>
      <c r="AB78" s="212"/>
      <c r="AC78" s="212"/>
      <c r="AD78" s="212"/>
      <c r="AE78" s="212"/>
      <c r="AF78" s="212"/>
      <c r="AG78" s="212" t="s">
        <v>139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55" t="s">
        <v>233</v>
      </c>
      <c r="D79" s="225"/>
      <c r="E79" s="226">
        <v>15</v>
      </c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2"/>
      <c r="AA79" s="212"/>
      <c r="AB79" s="212"/>
      <c r="AC79" s="212"/>
      <c r="AD79" s="212"/>
      <c r="AE79" s="212"/>
      <c r="AF79" s="212"/>
      <c r="AG79" s="212" t="s">
        <v>115</v>
      </c>
      <c r="AH79" s="212">
        <v>5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 x14ac:dyDescent="0.2">
      <c r="A80" s="235">
        <v>40</v>
      </c>
      <c r="B80" s="236" t="s">
        <v>234</v>
      </c>
      <c r="C80" s="254" t="s">
        <v>235</v>
      </c>
      <c r="D80" s="237" t="s">
        <v>210</v>
      </c>
      <c r="E80" s="238">
        <v>7.2</v>
      </c>
      <c r="F80" s="239"/>
      <c r="G80" s="240">
        <f>ROUND(E80*F80,2)</f>
        <v>0</v>
      </c>
      <c r="H80" s="239"/>
      <c r="I80" s="240">
        <f>ROUND(E80*H80,2)</f>
        <v>0</v>
      </c>
      <c r="J80" s="239"/>
      <c r="K80" s="240">
        <f>ROUND(E80*J80,2)</f>
        <v>0</v>
      </c>
      <c r="L80" s="240">
        <v>21</v>
      </c>
      <c r="M80" s="240">
        <f>G80*(1+L80/100)</f>
        <v>0</v>
      </c>
      <c r="N80" s="238">
        <v>6.8000000000000005E-4</v>
      </c>
      <c r="O80" s="238">
        <f>ROUND(E80*N80,2)</f>
        <v>0</v>
      </c>
      <c r="P80" s="238">
        <v>0</v>
      </c>
      <c r="Q80" s="238">
        <f>ROUND(E80*P80,2)</f>
        <v>0</v>
      </c>
      <c r="R80" s="240" t="s">
        <v>232</v>
      </c>
      <c r="S80" s="240" t="s">
        <v>121</v>
      </c>
      <c r="T80" s="241" t="s">
        <v>121</v>
      </c>
      <c r="U80" s="223">
        <v>0.32400000000000001</v>
      </c>
      <c r="V80" s="223">
        <f>ROUND(E80*U80,2)</f>
        <v>2.33</v>
      </c>
      <c r="W80" s="223"/>
      <c r="X80" s="223" t="s">
        <v>111</v>
      </c>
      <c r="Y80" s="223" t="s">
        <v>112</v>
      </c>
      <c r="Z80" s="212"/>
      <c r="AA80" s="212"/>
      <c r="AB80" s="212"/>
      <c r="AC80" s="212"/>
      <c r="AD80" s="212"/>
      <c r="AE80" s="212"/>
      <c r="AF80" s="212"/>
      <c r="AG80" s="212" t="s">
        <v>139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55" t="s">
        <v>213</v>
      </c>
      <c r="D81" s="225"/>
      <c r="E81" s="226">
        <v>7.2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2"/>
      <c r="AA81" s="212"/>
      <c r="AB81" s="212"/>
      <c r="AC81" s="212"/>
      <c r="AD81" s="212"/>
      <c r="AE81" s="212"/>
      <c r="AF81" s="212"/>
      <c r="AG81" s="212" t="s">
        <v>115</v>
      </c>
      <c r="AH81" s="212">
        <v>5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x14ac:dyDescent="0.2">
      <c r="A82" s="3"/>
      <c r="B82" s="4"/>
      <c r="C82" s="261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E82">
        <v>12</v>
      </c>
      <c r="AF82">
        <v>21</v>
      </c>
      <c r="AG82" t="s">
        <v>90</v>
      </c>
    </row>
    <row r="83" spans="1:60" x14ac:dyDescent="0.2">
      <c r="A83" s="215"/>
      <c r="B83" s="216" t="s">
        <v>29</v>
      </c>
      <c r="C83" s="262"/>
      <c r="D83" s="217"/>
      <c r="E83" s="218"/>
      <c r="F83" s="218"/>
      <c r="G83" s="234">
        <f>G8+G21+G28+G42+G64+G77</f>
        <v>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E83">
        <f>SUMIF(L7:L81,AE82,G7:G81)</f>
        <v>0</v>
      </c>
      <c r="AF83">
        <f>SUMIF(L7:L81,AF82,G7:G81)</f>
        <v>0</v>
      </c>
      <c r="AG83" t="s">
        <v>236</v>
      </c>
    </row>
    <row r="84" spans="1:60" x14ac:dyDescent="0.2">
      <c r="C84" s="263"/>
      <c r="D84" s="10"/>
      <c r="AG84" t="s">
        <v>237</v>
      </c>
    </row>
    <row r="85" spans="1:60" x14ac:dyDescent="0.2">
      <c r="D85" s="10"/>
    </row>
    <row r="86" spans="1:60" x14ac:dyDescent="0.2">
      <c r="D86" s="10"/>
    </row>
    <row r="87" spans="1:60" x14ac:dyDescent="0.2">
      <c r="D87" s="10"/>
    </row>
    <row r="88" spans="1:60" x14ac:dyDescent="0.2">
      <c r="D88" s="10"/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E/EVWPoxORnEV1j1x4kXJkFA182tXEFifb87v0bcG0f+KCE/7ICoB5kYBFxdXjpTBbJiVZkz4WVVJSD2s+9OQ==" saltValue="mJUjQQCbzhnHOpHciEchcg==" spinCount="100000" sheet="1" formatRows="0"/>
  <mergeCells count="9">
    <mergeCell ref="C32:G32"/>
    <mergeCell ref="C34:G34"/>
    <mergeCell ref="C36:G36"/>
    <mergeCell ref="A1:G1"/>
    <mergeCell ref="C2:G2"/>
    <mergeCell ref="C3:G3"/>
    <mergeCell ref="C4:G4"/>
    <mergeCell ref="C20:G20"/>
    <mergeCell ref="C30:G3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SO14 R2507630201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'SO14 R2507630201 Pol'!Názvy_tisku</vt:lpstr>
      <vt:lpstr>oadresa</vt:lpstr>
      <vt:lpstr>Stavba!Objednatel</vt:lpstr>
      <vt:lpstr>Stavba!Objekt</vt:lpstr>
      <vt:lpstr>'SO14 R2507630201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2019-03-19T12:27:02Z</cp:lastPrinted>
  <dcterms:created xsi:type="dcterms:W3CDTF">2009-04-08T07:15:50Z</dcterms:created>
  <dcterms:modified xsi:type="dcterms:W3CDTF">2025-08-22T08:40:32Z</dcterms:modified>
</cp:coreProperties>
</file>